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dukristina\Desktop\Financijski izvještaji\2025\31.12.2025\"/>
    </mc:Choice>
  </mc:AlternateContent>
  <bookViews>
    <workbookView xWindow="0" yWindow="0" windowWidth="28800" windowHeight="1213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E330" i="9" s="1"/>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E304" i="9"/>
  <c r="H303" i="9"/>
  <c r="G303" i="9"/>
  <c r="F303" i="9"/>
  <c r="F302" i="9"/>
  <c r="F301" i="9"/>
  <c r="F300" i="9"/>
  <c r="F299" i="9"/>
  <c r="F297" i="9"/>
  <c r="L296" i="9"/>
  <c r="F296" i="9" s="1"/>
  <c r="H296" i="9"/>
  <c r="F295" i="9"/>
  <c r="I294" i="9"/>
  <c r="E294" i="9" s="1"/>
  <c r="H294" i="9"/>
  <c r="F294" i="9"/>
  <c r="E293" i="9"/>
  <c r="M292" i="9"/>
  <c r="F292" i="9" s="1"/>
  <c r="B292" i="9" s="1"/>
  <c r="L292" i="9"/>
  <c r="E292" i="9"/>
  <c r="M291" i="9"/>
  <c r="L291" i="9"/>
  <c r="E291" i="9"/>
  <c r="M290" i="9"/>
  <c r="F290" i="9" s="1"/>
  <c r="L290" i="9"/>
  <c r="E290" i="9"/>
  <c r="M289" i="9"/>
  <c r="F289" i="9" s="1"/>
  <c r="L289" i="9"/>
  <c r="E289" i="9"/>
  <c r="M288" i="9"/>
  <c r="F288" i="9" s="1"/>
  <c r="B288" i="9" s="1"/>
  <c r="L288" i="9"/>
  <c r="E288" i="9"/>
  <c r="M287" i="9"/>
  <c r="L287" i="9"/>
  <c r="E287" i="9"/>
  <c r="M286" i="9"/>
  <c r="F286" i="9" s="1"/>
  <c r="B286" i="9" s="1"/>
  <c r="L286" i="9"/>
  <c r="E286" i="9"/>
  <c r="M285" i="9"/>
  <c r="F285" i="9" s="1"/>
  <c r="L285" i="9"/>
  <c r="E285" i="9"/>
  <c r="M284" i="9"/>
  <c r="F284" i="9" s="1"/>
  <c r="B284" i="9" s="1"/>
  <c r="L284" i="9"/>
  <c r="E284" i="9"/>
  <c r="M283" i="9"/>
  <c r="L283" i="9"/>
  <c r="E283" i="9"/>
  <c r="M282" i="9"/>
  <c r="F282" i="9" s="1"/>
  <c r="B282" i="9" s="1"/>
  <c r="L282" i="9"/>
  <c r="E282" i="9"/>
  <c r="M281" i="9"/>
  <c r="L281" i="9"/>
  <c r="F281" i="9"/>
  <c r="E281" i="9"/>
  <c r="M280" i="9"/>
  <c r="F280" i="9" s="1"/>
  <c r="B280" i="9" s="1"/>
  <c r="L280" i="9"/>
  <c r="E280" i="9"/>
  <c r="M279" i="9"/>
  <c r="L279" i="9"/>
  <c r="E279" i="9"/>
  <c r="M278" i="9"/>
  <c r="F278" i="9" s="1"/>
  <c r="B278" i="9" s="1"/>
  <c r="L278" i="9"/>
  <c r="E278" i="9"/>
  <c r="M277" i="9"/>
  <c r="F277" i="9" s="1"/>
  <c r="L277" i="9"/>
  <c r="E277" i="9"/>
  <c r="M276" i="9"/>
  <c r="L276" i="9"/>
  <c r="F276" i="9" s="1"/>
  <c r="B276" i="9" s="1"/>
  <c r="E276" i="9"/>
  <c r="M275" i="9"/>
  <c r="L275" i="9"/>
  <c r="E275" i="9"/>
  <c r="M274" i="9"/>
  <c r="F274" i="9" s="1"/>
  <c r="B274" i="9" s="1"/>
  <c r="L274" i="9"/>
  <c r="E274" i="9"/>
  <c r="M273" i="9"/>
  <c r="F273" i="9" s="1"/>
  <c r="L273" i="9"/>
  <c r="E273" i="9"/>
  <c r="M272" i="9"/>
  <c r="L272" i="9"/>
  <c r="F272" i="9" s="1"/>
  <c r="B272" i="9" s="1"/>
  <c r="E272" i="9"/>
  <c r="M271" i="9"/>
  <c r="L271" i="9"/>
  <c r="E271" i="9"/>
  <c r="M270" i="9"/>
  <c r="F270" i="9" s="1"/>
  <c r="B270" i="9" s="1"/>
  <c r="L270" i="9"/>
  <c r="E270" i="9"/>
  <c r="M269" i="9"/>
  <c r="F269" i="9" s="1"/>
  <c r="L269" i="9"/>
  <c r="E269" i="9"/>
  <c r="M268" i="9"/>
  <c r="L268" i="9"/>
  <c r="E268" i="9"/>
  <c r="M267" i="9"/>
  <c r="L267" i="9"/>
  <c r="E267" i="9"/>
  <c r="M266" i="9"/>
  <c r="L266" i="9"/>
  <c r="E266" i="9"/>
  <c r="M265" i="9"/>
  <c r="L265" i="9"/>
  <c r="F265" i="9"/>
  <c r="E265" i="9"/>
  <c r="M264" i="9"/>
  <c r="L264" i="9"/>
  <c r="E264" i="9"/>
  <c r="M263" i="9"/>
  <c r="L263" i="9"/>
  <c r="E263" i="9"/>
  <c r="M262" i="9"/>
  <c r="F262" i="9" s="1"/>
  <c r="B262" i="9" s="1"/>
  <c r="L262" i="9"/>
  <c r="E262" i="9"/>
  <c r="M261" i="9"/>
  <c r="F261" i="9" s="1"/>
  <c r="L261" i="9"/>
  <c r="E261" i="9"/>
  <c r="M260" i="9"/>
  <c r="L260" i="9"/>
  <c r="F260" i="9" s="1"/>
  <c r="B260" i="9" s="1"/>
  <c r="E260" i="9"/>
  <c r="M259" i="9"/>
  <c r="L259" i="9"/>
  <c r="E259" i="9"/>
  <c r="M258" i="9"/>
  <c r="F258" i="9" s="1"/>
  <c r="B258" i="9" s="1"/>
  <c r="L258" i="9"/>
  <c r="E258" i="9"/>
  <c r="M257" i="9"/>
  <c r="F257" i="9" s="1"/>
  <c r="L257" i="9"/>
  <c r="E257" i="9"/>
  <c r="M256" i="9"/>
  <c r="L256" i="9"/>
  <c r="E256" i="9"/>
  <c r="M255" i="9"/>
  <c r="L255" i="9"/>
  <c r="E255" i="9"/>
  <c r="M254" i="9"/>
  <c r="F254" i="9" s="1"/>
  <c r="B254" i="9" s="1"/>
  <c r="L254" i="9"/>
  <c r="E254" i="9"/>
  <c r="M253" i="9"/>
  <c r="L253" i="9"/>
  <c r="F253" i="9"/>
  <c r="E253" i="9"/>
  <c r="M252" i="9"/>
  <c r="L252" i="9"/>
  <c r="F252" i="9" s="1"/>
  <c r="B252" i="9" s="1"/>
  <c r="E252" i="9"/>
  <c r="M251" i="9"/>
  <c r="L251" i="9"/>
  <c r="E251" i="9"/>
  <c r="M250" i="9"/>
  <c r="F250" i="9" s="1"/>
  <c r="B250" i="9" s="1"/>
  <c r="L250" i="9"/>
  <c r="E250" i="9"/>
  <c r="M249" i="9"/>
  <c r="F249" i="9" s="1"/>
  <c r="L249" i="9"/>
  <c r="E249" i="9"/>
  <c r="M248" i="9"/>
  <c r="L248" i="9"/>
  <c r="F248" i="9" s="1"/>
  <c r="B248" i="9" s="1"/>
  <c r="E248" i="9"/>
  <c r="M247" i="9"/>
  <c r="L247" i="9"/>
  <c r="E247" i="9"/>
  <c r="M246" i="9"/>
  <c r="F246" i="9" s="1"/>
  <c r="B246" i="9" s="1"/>
  <c r="L246" i="9"/>
  <c r="E246" i="9"/>
  <c r="M245" i="9"/>
  <c r="F245" i="9" s="1"/>
  <c r="L245" i="9"/>
  <c r="E245" i="9"/>
  <c r="M244" i="9"/>
  <c r="L244" i="9"/>
  <c r="E244" i="9"/>
  <c r="M243" i="9"/>
  <c r="L243" i="9"/>
  <c r="E243" i="9"/>
  <c r="M242" i="9"/>
  <c r="L242" i="9"/>
  <c r="E242" i="9"/>
  <c r="M241" i="9"/>
  <c r="F241" i="9" s="1"/>
  <c r="B241" i="9" s="1"/>
  <c r="L241" i="9"/>
  <c r="E241" i="9"/>
  <c r="M240" i="9"/>
  <c r="F240" i="9" s="1"/>
  <c r="L240" i="9"/>
  <c r="E240" i="9"/>
  <c r="M239" i="9"/>
  <c r="F239" i="9" s="1"/>
  <c r="B239" i="9" s="1"/>
  <c r="L239" i="9"/>
  <c r="E239" i="9"/>
  <c r="M238" i="9"/>
  <c r="L238" i="9"/>
  <c r="E238" i="9"/>
  <c r="M237" i="9"/>
  <c r="F237" i="9" s="1"/>
  <c r="L237" i="9"/>
  <c r="E237" i="9"/>
  <c r="M236" i="9"/>
  <c r="L236" i="9"/>
  <c r="E236" i="9"/>
  <c r="M235" i="9"/>
  <c r="L235" i="9"/>
  <c r="E235" i="9"/>
  <c r="M234" i="9"/>
  <c r="L234" i="9"/>
  <c r="E234" i="9"/>
  <c r="M233" i="9"/>
  <c r="F233" i="9" s="1"/>
  <c r="B233" i="9" s="1"/>
  <c r="L233" i="9"/>
  <c r="E233" i="9"/>
  <c r="M232" i="9"/>
  <c r="F232" i="9" s="1"/>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G167" i="9"/>
  <c r="F167" i="9"/>
  <c r="E167" i="9"/>
  <c r="B167" i="9" s="1"/>
  <c r="H166" i="9"/>
  <c r="E166" i="9" s="1"/>
  <c r="B166" i="9" s="1"/>
  <c r="G166" i="9"/>
  <c r="F166" i="9"/>
  <c r="H165" i="9"/>
  <c r="E165" i="9" s="1"/>
  <c r="G165" i="9"/>
  <c r="F165" i="9"/>
  <c r="H164" i="9"/>
  <c r="G164" i="9"/>
  <c r="E164" i="9" s="1"/>
  <c r="B164" i="9" s="1"/>
  <c r="F164" i="9"/>
  <c r="H163" i="9"/>
  <c r="G163" i="9"/>
  <c r="F163" i="9"/>
  <c r="H162" i="9"/>
  <c r="E162" i="9" s="1"/>
  <c r="B162" i="9" s="1"/>
  <c r="G162" i="9"/>
  <c r="F162" i="9"/>
  <c r="H161" i="9"/>
  <c r="E161" i="9" s="1"/>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G153" i="9"/>
  <c r="F153" i="9"/>
  <c r="H152" i="9"/>
  <c r="G152" i="9"/>
  <c r="E152" i="9" s="1"/>
  <c r="B152" i="9" s="1"/>
  <c r="F152" i="9"/>
  <c r="H151" i="9"/>
  <c r="G151" i="9"/>
  <c r="F151" i="9"/>
  <c r="H150" i="9"/>
  <c r="E150" i="9" s="1"/>
  <c r="B150" i="9" s="1"/>
  <c r="G150" i="9"/>
  <c r="F150" i="9"/>
  <c r="H149" i="9"/>
  <c r="E149" i="9" s="1"/>
  <c r="G149" i="9"/>
  <c r="F149" i="9"/>
  <c r="H148" i="9"/>
  <c r="G148" i="9"/>
  <c r="E148" i="9" s="1"/>
  <c r="B148" i="9" s="1"/>
  <c r="F148" i="9"/>
  <c r="H147" i="9"/>
  <c r="G147" i="9"/>
  <c r="F147" i="9"/>
  <c r="H146" i="9"/>
  <c r="G146" i="9"/>
  <c r="F146" i="9"/>
  <c r="E146" i="9"/>
  <c r="B146" i="9" s="1"/>
  <c r="H145" i="9"/>
  <c r="G145" i="9"/>
  <c r="F145" i="9"/>
  <c r="E145" i="9"/>
  <c r="B145" i="9" s="1"/>
  <c r="H144" i="9"/>
  <c r="G144" i="9"/>
  <c r="F144" i="9"/>
  <c r="H143" i="9"/>
  <c r="G143" i="9"/>
  <c r="F143" i="9"/>
  <c r="H142" i="9"/>
  <c r="E142" i="9" s="1"/>
  <c r="B142" i="9" s="1"/>
  <c r="G142" i="9"/>
  <c r="F142" i="9"/>
  <c r="H141" i="9"/>
  <c r="E141" i="9" s="1"/>
  <c r="B141" i="9" s="1"/>
  <c r="G141" i="9"/>
  <c r="F141" i="9"/>
  <c r="H140" i="9"/>
  <c r="G140" i="9"/>
  <c r="E140" i="9" s="1"/>
  <c r="B140" i="9" s="1"/>
  <c r="F140" i="9"/>
  <c r="H139" i="9"/>
  <c r="G139" i="9"/>
  <c r="F139" i="9"/>
  <c r="H138" i="9"/>
  <c r="G138" i="9"/>
  <c r="F138" i="9"/>
  <c r="E138" i="9"/>
  <c r="B138" i="9" s="1"/>
  <c r="H137" i="9"/>
  <c r="G137" i="9"/>
  <c r="F137" i="9"/>
  <c r="E137" i="9"/>
  <c r="H136" i="9"/>
  <c r="G136" i="9"/>
  <c r="E136" i="9" s="1"/>
  <c r="B136" i="9" s="1"/>
  <c r="F136" i="9"/>
  <c r="H135" i="9"/>
  <c r="G135" i="9"/>
  <c r="F135" i="9"/>
  <c r="H134" i="9"/>
  <c r="E134" i="9" s="1"/>
  <c r="B134" i="9" s="1"/>
  <c r="G134" i="9"/>
  <c r="F134" i="9"/>
  <c r="H133" i="9"/>
  <c r="E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E124" i="9" s="1"/>
  <c r="B124" i="9" s="1"/>
  <c r="F124" i="9"/>
  <c r="H123" i="9"/>
  <c r="G123" i="9"/>
  <c r="F123" i="9"/>
  <c r="H122" i="9"/>
  <c r="E122" i="9" s="1"/>
  <c r="B122" i="9" s="1"/>
  <c r="G122" i="9"/>
  <c r="F122" i="9"/>
  <c r="H121" i="9"/>
  <c r="E121" i="9" s="1"/>
  <c r="G121" i="9"/>
  <c r="F121" i="9"/>
  <c r="H120" i="9"/>
  <c r="G120" i="9"/>
  <c r="F120" i="9"/>
  <c r="H119" i="9"/>
  <c r="G119" i="9"/>
  <c r="F119" i="9"/>
  <c r="H118" i="9"/>
  <c r="E118" i="9" s="1"/>
  <c r="B118" i="9" s="1"/>
  <c r="G118" i="9"/>
  <c r="F118" i="9"/>
  <c r="H117" i="9"/>
  <c r="E117" i="9" s="1"/>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G110" i="9"/>
  <c r="F110" i="9"/>
  <c r="E110" i="9"/>
  <c r="B110" i="9" s="1"/>
  <c r="H109" i="9"/>
  <c r="G109" i="9"/>
  <c r="F109" i="9"/>
  <c r="E109" i="9"/>
  <c r="B109" i="9" s="1"/>
  <c r="H108" i="9"/>
  <c r="G108" i="9"/>
  <c r="F108" i="9"/>
  <c r="H107" i="9"/>
  <c r="G107" i="9"/>
  <c r="F107" i="9"/>
  <c r="H106" i="9"/>
  <c r="E106" i="9" s="1"/>
  <c r="B106" i="9" s="1"/>
  <c r="G106" i="9"/>
  <c r="F106" i="9"/>
  <c r="H105" i="9"/>
  <c r="E105" i="9" s="1"/>
  <c r="G105" i="9"/>
  <c r="F105" i="9"/>
  <c r="H104" i="9"/>
  <c r="G104" i="9"/>
  <c r="E104" i="9" s="1"/>
  <c r="B104" i="9" s="1"/>
  <c r="F104" i="9"/>
  <c r="H103" i="9"/>
  <c r="G103" i="9"/>
  <c r="F103" i="9"/>
  <c r="H102" i="9"/>
  <c r="E102" i="9" s="1"/>
  <c r="B102" i="9" s="1"/>
  <c r="G102" i="9"/>
  <c r="F102" i="9"/>
  <c r="H101" i="9"/>
  <c r="E101" i="9" s="1"/>
  <c r="G101" i="9"/>
  <c r="F101" i="9"/>
  <c r="H100" i="9"/>
  <c r="G100" i="9"/>
  <c r="E100" i="9" s="1"/>
  <c r="B100" i="9" s="1"/>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E93" i="9" s="1"/>
  <c r="B93" i="9" s="1"/>
  <c r="G93" i="9"/>
  <c r="F93" i="9"/>
  <c r="H92" i="9"/>
  <c r="G92" i="9"/>
  <c r="E92" i="9" s="1"/>
  <c r="B92" i="9" s="1"/>
  <c r="F92" i="9"/>
  <c r="H91" i="9"/>
  <c r="G91" i="9"/>
  <c r="F91" i="9"/>
  <c r="H90" i="9"/>
  <c r="E90" i="9" s="1"/>
  <c r="B90" i="9" s="1"/>
  <c r="G90" i="9"/>
  <c r="F90" i="9"/>
  <c r="H89" i="9"/>
  <c r="E89" i="9" s="1"/>
  <c r="G89" i="9"/>
  <c r="F89" i="9"/>
  <c r="H88" i="9"/>
  <c r="G88" i="9"/>
  <c r="E88" i="9" s="1"/>
  <c r="B88" i="9" s="1"/>
  <c r="F88" i="9"/>
  <c r="H87" i="9"/>
  <c r="G87" i="9"/>
  <c r="F87" i="9"/>
  <c r="H86" i="9"/>
  <c r="E86" i="9" s="1"/>
  <c r="B86" i="9" s="1"/>
  <c r="G86" i="9"/>
  <c r="F86" i="9"/>
  <c r="H85" i="9"/>
  <c r="E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G74" i="9"/>
  <c r="E74" i="9" s="1"/>
  <c r="B74" i="9" s="1"/>
  <c r="F74" i="9"/>
  <c r="H73" i="9"/>
  <c r="G73" i="9"/>
  <c r="F73" i="9"/>
  <c r="H72" i="9"/>
  <c r="G72" i="9"/>
  <c r="F72" i="9"/>
  <c r="H71" i="9"/>
  <c r="G71" i="9"/>
  <c r="F71" i="9"/>
  <c r="H70" i="9"/>
  <c r="E70" i="9" s="1"/>
  <c r="B70" i="9" s="1"/>
  <c r="G70" i="9"/>
  <c r="F70" i="9"/>
  <c r="H69" i="9"/>
  <c r="E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E59" i="9" s="1"/>
  <c r="B59" i="9" s="1"/>
  <c r="F59" i="9"/>
  <c r="H58" i="9"/>
  <c r="E58" i="9" s="1"/>
  <c r="B58" i="9" s="1"/>
  <c r="G58" i="9"/>
  <c r="F58" i="9"/>
  <c r="H57" i="9"/>
  <c r="E57" i="9" s="1"/>
  <c r="G57" i="9"/>
  <c r="F57" i="9"/>
  <c r="H56" i="9"/>
  <c r="G56" i="9"/>
  <c r="F56" i="9"/>
  <c r="H55" i="9"/>
  <c r="G55" i="9"/>
  <c r="E55" i="9" s="1"/>
  <c r="B55" i="9" s="1"/>
  <c r="F55" i="9"/>
  <c r="H54" i="9"/>
  <c r="E54" i="9" s="1"/>
  <c r="B54" i="9" s="1"/>
  <c r="G54" i="9"/>
  <c r="F54" i="9"/>
  <c r="H53" i="9"/>
  <c r="E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G45" i="9"/>
  <c r="F45" i="9"/>
  <c r="E45" i="9"/>
  <c r="B45" i="9" s="1"/>
  <c r="H44" i="9"/>
  <c r="G44" i="9"/>
  <c r="F44" i="9"/>
  <c r="H43" i="9"/>
  <c r="G43" i="9"/>
  <c r="F43" i="9"/>
  <c r="H42" i="9"/>
  <c r="E42" i="9" s="1"/>
  <c r="B42" i="9" s="1"/>
  <c r="G42" i="9"/>
  <c r="F42" i="9"/>
  <c r="H41" i="9"/>
  <c r="E41" i="9" s="1"/>
  <c r="B41" i="9" s="1"/>
  <c r="G41" i="9"/>
  <c r="F41" i="9"/>
  <c r="H40" i="9"/>
  <c r="G40" i="9"/>
  <c r="E40" i="9" s="1"/>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E32" i="9" s="1"/>
  <c r="F32" i="9"/>
  <c r="H31" i="9"/>
  <c r="G31" i="9"/>
  <c r="F31" i="9"/>
  <c r="H30" i="9"/>
  <c r="E30" i="9" s="1"/>
  <c r="B30" i="9" s="1"/>
  <c r="G30" i="9"/>
  <c r="F30" i="9"/>
  <c r="H29" i="9"/>
  <c r="E29" i="9" s="1"/>
  <c r="B29" i="9" s="1"/>
  <c r="G29" i="9"/>
  <c r="F29" i="9"/>
  <c r="H28" i="9"/>
  <c r="G28" i="9"/>
  <c r="F28" i="9"/>
  <c r="H27" i="9"/>
  <c r="E27" i="9" s="1"/>
  <c r="B27" i="9" s="1"/>
  <c r="G27" i="9"/>
  <c r="F27" i="9"/>
  <c r="H26" i="9"/>
  <c r="G26" i="9"/>
  <c r="F26" i="9"/>
  <c r="E26" i="9"/>
  <c r="B26" i="9" s="1"/>
  <c r="H25" i="9"/>
  <c r="G25" i="9"/>
  <c r="E25" i="9" s="1"/>
  <c r="B25" i="9" s="1"/>
  <c r="F25" i="9"/>
  <c r="F24" i="9"/>
  <c r="F4" i="9"/>
  <c r="O3" i="9"/>
  <c r="G296" i="9" s="1"/>
  <c r="E296" i="9" s="1"/>
  <c r="I3" i="9"/>
  <c r="H3" i="9"/>
  <c r="G3" i="9"/>
  <c r="D104" i="8"/>
  <c r="D97" i="8"/>
  <c r="C1674" i="1" s="1"/>
  <c r="D92" i="8"/>
  <c r="D87" i="8"/>
  <c r="D82" i="8"/>
  <c r="C1659" i="1" s="1"/>
  <c r="D77" i="8"/>
  <c r="D72" i="8"/>
  <c r="D67" i="8"/>
  <c r="D62" i="8"/>
  <c r="C1639" i="1" s="1"/>
  <c r="D57" i="8"/>
  <c r="C1634" i="1" s="1"/>
  <c r="D52" i="8"/>
  <c r="D46" i="8"/>
  <c r="D37" i="8"/>
  <c r="D27" i="8"/>
  <c r="D25" i="8" s="1"/>
  <c r="C1602" i="1" s="1"/>
  <c r="H1602" i="1" s="1"/>
  <c r="D18" i="8"/>
  <c r="D8" i="8"/>
  <c r="D6" i="8"/>
  <c r="C1583" i="1" s="1"/>
  <c r="E44" i="7"/>
  <c r="D44" i="7"/>
  <c r="H36" i="3" s="1"/>
  <c r="E39" i="7"/>
  <c r="E38" i="7" s="1"/>
  <c r="D39" i="7"/>
  <c r="D38" i="7" s="1"/>
  <c r="H35" i="3" s="1"/>
  <c r="E30" i="7"/>
  <c r="D30" i="7"/>
  <c r="E23" i="7"/>
  <c r="E22" i="7" s="1"/>
  <c r="D23"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F118" i="6" s="1"/>
  <c r="D118" i="6"/>
  <c r="F117" i="6"/>
  <c r="F116" i="6"/>
  <c r="E115" i="6"/>
  <c r="D1511" i="1" s="1"/>
  <c r="G1511" i="1" s="1"/>
  <c r="D115" i="6"/>
  <c r="D114" i="6" s="1"/>
  <c r="F113" i="6"/>
  <c r="F112" i="6"/>
  <c r="F111" i="6"/>
  <c r="F110" i="6"/>
  <c r="F109" i="6"/>
  <c r="F108" i="6"/>
  <c r="E107" i="6"/>
  <c r="D1503" i="1" s="1"/>
  <c r="G1503" i="1" s="1"/>
  <c r="D107" i="6"/>
  <c r="F106" i="6"/>
  <c r="F105" i="6"/>
  <c r="F104" i="6"/>
  <c r="F103" i="6"/>
  <c r="F102" i="6"/>
  <c r="F101" i="6"/>
  <c r="F100" i="6"/>
  <c r="F99" i="6"/>
  <c r="E99" i="6"/>
  <c r="D99" i="6"/>
  <c r="F98" i="6"/>
  <c r="F97" i="6"/>
  <c r="F96" i="6"/>
  <c r="F95" i="6"/>
  <c r="E94" i="6"/>
  <c r="D1490" i="1" s="1"/>
  <c r="D94" i="6"/>
  <c r="F94" i="6" s="1"/>
  <c r="F93" i="6"/>
  <c r="F92" i="6"/>
  <c r="F91" i="6"/>
  <c r="F90" i="6"/>
  <c r="E90" i="6"/>
  <c r="D90" i="6"/>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1462" i="1" s="1"/>
  <c r="D66" i="6"/>
  <c r="F65" i="6"/>
  <c r="F64" i="6"/>
  <c r="F63" i="6"/>
  <c r="F62" i="6"/>
  <c r="E61" i="6"/>
  <c r="D61" i="6"/>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1435" i="1" s="1"/>
  <c r="G1435" i="1" s="1"/>
  <c r="D39" i="6"/>
  <c r="F38" i="6"/>
  <c r="F37" i="6"/>
  <c r="E36" i="6"/>
  <c r="D36" i="6"/>
  <c r="F36" i="6" s="1"/>
  <c r="F34" i="6"/>
  <c r="F33" i="6"/>
  <c r="F32" i="6"/>
  <c r="F31" i="6"/>
  <c r="F30" i="6"/>
  <c r="F29" i="6"/>
  <c r="E28" i="6"/>
  <c r="D1424" i="1" s="1"/>
  <c r="G1424" i="1" s="1"/>
  <c r="D28" i="6"/>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E6" i="6"/>
  <c r="F6"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F264" i="5"/>
  <c r="E264" i="5"/>
  <c r="D1268" i="1" s="1"/>
  <c r="D264" i="5"/>
  <c r="F263" i="5"/>
  <c r="F262" i="5"/>
  <c r="F261" i="5"/>
  <c r="E260" i="5"/>
  <c r="D260" i="5"/>
  <c r="D255" i="5" s="1"/>
  <c r="F259" i="5"/>
  <c r="F258" i="5"/>
  <c r="F257" i="5"/>
  <c r="E256" i="5"/>
  <c r="F256" i="5" s="1"/>
  <c r="D256" i="5"/>
  <c r="F254" i="5"/>
  <c r="F253" i="5"/>
  <c r="F252" i="5"/>
  <c r="E252" i="5"/>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E178" i="5"/>
  <c r="D1182" i="1" s="1"/>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132" i="1" s="1"/>
  <c r="D127" i="5"/>
  <c r="F126" i="5"/>
  <c r="F125" i="5"/>
  <c r="F124" i="5"/>
  <c r="F123" i="5"/>
  <c r="F122" i="5"/>
  <c r="F121" i="5"/>
  <c r="F120" i="5"/>
  <c r="E120" i="5"/>
  <c r="D120" i="5"/>
  <c r="D119" i="5" s="1"/>
  <c r="F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C1081" i="1" s="1"/>
  <c r="F75" i="5"/>
  <c r="F74" i="5"/>
  <c r="F73" i="5"/>
  <c r="F72" i="5"/>
  <c r="E71" i="5"/>
  <c r="F71" i="5" s="1"/>
  <c r="D71" i="5"/>
  <c r="F68" i="5"/>
  <c r="F67" i="5"/>
  <c r="F66" i="5"/>
  <c r="F65" i="5"/>
  <c r="F64" i="5"/>
  <c r="E63" i="5"/>
  <c r="D63" i="5"/>
  <c r="F63" i="5" s="1"/>
  <c r="F62" i="5"/>
  <c r="F61" i="5"/>
  <c r="F60" i="5"/>
  <c r="F59" i="5"/>
  <c r="F58" i="5"/>
  <c r="F57" i="5"/>
  <c r="E56" i="5"/>
  <c r="F56" i="5" s="1"/>
  <c r="D56" i="5"/>
  <c r="F55" i="5"/>
  <c r="F54" i="5"/>
  <c r="F53" i="5"/>
  <c r="E52" i="5"/>
  <c r="D1057" i="1" s="1"/>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017" i="1"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G603" i="1" s="1"/>
  <c r="D609" i="4"/>
  <c r="F608" i="4"/>
  <c r="F607" i="4"/>
  <c r="E607" i="4"/>
  <c r="H156" i="9" s="1"/>
  <c r="D607" i="4"/>
  <c r="G156" i="9" s="1"/>
  <c r="F606" i="4"/>
  <c r="F605" i="4"/>
  <c r="F604" i="4"/>
  <c r="E603" i="4"/>
  <c r="D603" i="4"/>
  <c r="F603" i="4" s="1"/>
  <c r="F602" i="4"/>
  <c r="F601" i="4"/>
  <c r="F600" i="4"/>
  <c r="F599" i="4"/>
  <c r="F598" i="4"/>
  <c r="E598" i="4"/>
  <c r="D592" i="1" s="1"/>
  <c r="G592" i="1" s="1"/>
  <c r="D598" i="4"/>
  <c r="F596" i="4"/>
  <c r="F595" i="4"/>
  <c r="F594" i="4"/>
  <c r="E594" i="4"/>
  <c r="D594" i="4"/>
  <c r="F593" i="4"/>
  <c r="F592" i="4"/>
  <c r="E591" i="4"/>
  <c r="D591" i="4"/>
  <c r="F591" i="4" s="1"/>
  <c r="F590" i="4"/>
  <c r="E589" i="4"/>
  <c r="D589" i="4"/>
  <c r="F589" i="4" s="1"/>
  <c r="F588" i="4"/>
  <c r="F587" i="4"/>
  <c r="F586" i="4"/>
  <c r="F585" i="4"/>
  <c r="E585" i="4"/>
  <c r="D579" i="1" s="1"/>
  <c r="G579" i="1" s="1"/>
  <c r="D585"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1" i="1" s="1"/>
  <c r="G551" i="1"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D530" i="1" s="1"/>
  <c r="F534" i="4"/>
  <c r="F533" i="4"/>
  <c r="E532" i="4"/>
  <c r="D526" i="1" s="1"/>
  <c r="G526" i="1" s="1"/>
  <c r="D532" i="4"/>
  <c r="F532" i="4" s="1"/>
  <c r="F531" i="4"/>
  <c r="F530" i="4"/>
  <c r="E529" i="4"/>
  <c r="D523" i="1" s="1"/>
  <c r="G523" i="1" s="1"/>
  <c r="D529" i="4"/>
  <c r="F529" i="4" s="1"/>
  <c r="F528" i="4"/>
  <c r="F527" i="4"/>
  <c r="F526" i="4"/>
  <c r="E526" i="4"/>
  <c r="E522" i="4" s="1"/>
  <c r="D516" i="1" s="1"/>
  <c r="D526" i="4"/>
  <c r="F525" i="4"/>
  <c r="F524" i="4"/>
  <c r="F523" i="4"/>
  <c r="E523" i="4"/>
  <c r="D523" i="4"/>
  <c r="F521" i="4"/>
  <c r="F520" i="4"/>
  <c r="F519" i="4"/>
  <c r="F518" i="4"/>
  <c r="F517" i="4"/>
  <c r="F516" i="4"/>
  <c r="F515" i="4"/>
  <c r="E514" i="4"/>
  <c r="D508" i="1" s="1"/>
  <c r="G508" i="1"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E479" i="4" s="1"/>
  <c r="D473" i="1" s="1"/>
  <c r="D480"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D432" i="4"/>
  <c r="D431" i="4"/>
  <c r="F431" i="4" s="1"/>
  <c r="E428" i="4"/>
  <c r="D423" i="1" s="1"/>
  <c r="D428" i="4"/>
  <c r="C423" i="1" s="1"/>
  <c r="F427" i="4"/>
  <c r="E427" i="4"/>
  <c r="E648" i="4" s="1"/>
  <c r="D642" i="1" s="1"/>
  <c r="G642" i="1" s="1"/>
  <c r="D427" i="4"/>
  <c r="D648" i="4" s="1"/>
  <c r="F648" i="4" s="1"/>
  <c r="E426" i="4"/>
  <c r="D421" i="1" s="1"/>
  <c r="D426" i="4"/>
  <c r="D647" i="4" s="1"/>
  <c r="F421" i="4"/>
  <c r="F420" i="4"/>
  <c r="F419" i="4"/>
  <c r="F416" i="4"/>
  <c r="F415" i="4"/>
  <c r="F414" i="4"/>
  <c r="F413" i="4"/>
  <c r="E412" i="4"/>
  <c r="F412" i="4" s="1"/>
  <c r="D412" i="4"/>
  <c r="F411" i="4"/>
  <c r="F410" i="4"/>
  <c r="E410" i="4"/>
  <c r="D410" i="4"/>
  <c r="F409" i="4"/>
  <c r="F408" i="4"/>
  <c r="F407" i="4"/>
  <c r="E407" i="4"/>
  <c r="E406" i="4" s="1"/>
  <c r="D401" i="1" s="1"/>
  <c r="D407" i="4"/>
  <c r="F406" i="4"/>
  <c r="D406" i="4"/>
  <c r="F405" i="4"/>
  <c r="F404" i="4"/>
  <c r="F403" i="4"/>
  <c r="F402" i="4"/>
  <c r="E401" i="4"/>
  <c r="D396" i="1" s="1"/>
  <c r="H396" i="1" s="1"/>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F366" i="4" s="1"/>
  <c r="D366" i="4"/>
  <c r="F365" i="4"/>
  <c r="F364" i="4"/>
  <c r="F363" i="4"/>
  <c r="E362" i="4"/>
  <c r="E361" i="4" s="1"/>
  <c r="D362" i="4"/>
  <c r="D361" i="4" s="1"/>
  <c r="F359" i="4"/>
  <c r="F358" i="4"/>
  <c r="E358" i="4"/>
  <c r="D358" i="4"/>
  <c r="F357" i="4"/>
  <c r="F356" i="4"/>
  <c r="F355" i="4"/>
  <c r="E355" i="4"/>
  <c r="E354" i="4" s="1"/>
  <c r="D349" i="1" s="1"/>
  <c r="H349" i="1" s="1"/>
  <c r="D355" i="4"/>
  <c r="F354" i="4"/>
  <c r="D354" i="4"/>
  <c r="F353" i="4"/>
  <c r="F352" i="4"/>
  <c r="F351" i="4"/>
  <c r="F350" i="4"/>
  <c r="E349" i="4"/>
  <c r="D349" i="4"/>
  <c r="F349" i="4" s="1"/>
  <c r="F348" i="4"/>
  <c r="F347" i="4"/>
  <c r="E346" i="4"/>
  <c r="D341" i="1" s="1"/>
  <c r="H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16" i="1" s="1"/>
  <c r="D327" i="4"/>
  <c r="F326" i="4"/>
  <c r="F325" i="4"/>
  <c r="F324" i="4"/>
  <c r="F323" i="4"/>
  <c r="E322" i="4"/>
  <c r="D322" i="4"/>
  <c r="F322" i="4" s="1"/>
  <c r="F320" i="4"/>
  <c r="F319" i="4"/>
  <c r="F318" i="4"/>
  <c r="F317" i="4"/>
  <c r="F316" i="4"/>
  <c r="F315" i="4"/>
  <c r="F314" i="4"/>
  <c r="E314" i="4"/>
  <c r="D309" i="1" s="1"/>
  <c r="H309" i="1" s="1"/>
  <c r="D314" i="4"/>
  <c r="F313" i="4"/>
  <c r="F312" i="4"/>
  <c r="F311" i="4"/>
  <c r="E310" i="4"/>
  <c r="D310" i="4"/>
  <c r="D309" i="4" s="1"/>
  <c r="F306" i="4"/>
  <c r="F305" i="4"/>
  <c r="F304" i="4"/>
  <c r="F303" i="4"/>
  <c r="F302" i="4"/>
  <c r="F298" i="4"/>
  <c r="E298" i="4"/>
  <c r="D294" i="1" s="1"/>
  <c r="D298" i="4"/>
  <c r="E297" i="4"/>
  <c r="D293" i="1" s="1"/>
  <c r="D297" i="4"/>
  <c r="F297" i="4" s="1"/>
  <c r="F296" i="4"/>
  <c r="F295" i="4"/>
  <c r="F294" i="4"/>
  <c r="F293" i="4"/>
  <c r="F292" i="4"/>
  <c r="F291" i="4"/>
  <c r="F290" i="4"/>
  <c r="E289" i="4"/>
  <c r="D285" i="1" s="1"/>
  <c r="D289" i="4"/>
  <c r="F288" i="4"/>
  <c r="F287" i="4"/>
  <c r="F286" i="4"/>
  <c r="F285" i="4"/>
  <c r="F284" i="4"/>
  <c r="F283" i="4"/>
  <c r="E283" i="4"/>
  <c r="D279" i="1" s="1"/>
  <c r="D283" i="4"/>
  <c r="F282" i="4"/>
  <c r="F281" i="4"/>
  <c r="F280" i="4"/>
  <c r="F279" i="4"/>
  <c r="E278" i="4"/>
  <c r="F278" i="4" s="1"/>
  <c r="D278" i="4"/>
  <c r="F277" i="4"/>
  <c r="F276" i="4"/>
  <c r="F275" i="4"/>
  <c r="E274" i="4"/>
  <c r="D274" i="4"/>
  <c r="D273" i="4"/>
  <c r="F272" i="4"/>
  <c r="F271" i="4"/>
  <c r="F270" i="4"/>
  <c r="E269" i="4"/>
  <c r="F269" i="4" s="1"/>
  <c r="D269" i="4"/>
  <c r="F268" i="4"/>
  <c r="F267" i="4"/>
  <c r="F266" i="4"/>
  <c r="F265" i="4"/>
  <c r="F264" i="4"/>
  <c r="F263" i="4"/>
  <c r="E263" i="4"/>
  <c r="E262" i="4" s="1"/>
  <c r="D263" i="4"/>
  <c r="D262" i="4"/>
  <c r="F261" i="4"/>
  <c r="F260" i="4"/>
  <c r="F259" i="4"/>
  <c r="F258" i="4"/>
  <c r="F257" i="4"/>
  <c r="E257" i="4"/>
  <c r="D257" i="4"/>
  <c r="F256" i="4"/>
  <c r="F255" i="4"/>
  <c r="E254" i="4"/>
  <c r="D254" i="4"/>
  <c r="F254" i="4" s="1"/>
  <c r="F253" i="4"/>
  <c r="F252" i="4"/>
  <c r="F251" i="4"/>
  <c r="F250" i="4"/>
  <c r="E250" i="4"/>
  <c r="D250" i="4"/>
  <c r="F249" i="4"/>
  <c r="F248" i="4"/>
  <c r="F247" i="4"/>
  <c r="E246" i="4"/>
  <c r="D242" i="1" s="1"/>
  <c r="D246" i="4"/>
  <c r="F246" i="4" s="1"/>
  <c r="F245" i="4"/>
  <c r="F244" i="4"/>
  <c r="F243" i="4"/>
  <c r="E242" i="4"/>
  <c r="D242" i="4"/>
  <c r="F242" i="4" s="1"/>
  <c r="F241" i="4"/>
  <c r="F240" i="4"/>
  <c r="F239" i="4"/>
  <c r="F238" i="4"/>
  <c r="E237" i="4"/>
  <c r="F237" i="4" s="1"/>
  <c r="D237" i="4"/>
  <c r="F236" i="4"/>
  <c r="F235" i="4"/>
  <c r="F234" i="4"/>
  <c r="E234" i="4"/>
  <c r="D230" i="1" s="1"/>
  <c r="D234" i="4"/>
  <c r="F233" i="4"/>
  <c r="F232" i="4"/>
  <c r="E231" i="4"/>
  <c r="D231" i="4"/>
  <c r="F229" i="4"/>
  <c r="F228" i="4"/>
  <c r="F227" i="4"/>
  <c r="F226" i="4"/>
  <c r="E225" i="4"/>
  <c r="F225" i="4" s="1"/>
  <c r="D225" i="4"/>
  <c r="F224" i="4"/>
  <c r="F223" i="4"/>
  <c r="E222" i="4"/>
  <c r="F222" i="4" s="1"/>
  <c r="D222" i="4"/>
  <c r="E221" i="4"/>
  <c r="F221" i="4" s="1"/>
  <c r="D221" i="4"/>
  <c r="F220" i="4"/>
  <c r="F219" i="4"/>
  <c r="F218" i="4"/>
  <c r="F217" i="4"/>
  <c r="E216" i="4"/>
  <c r="D216" i="4"/>
  <c r="F216" i="4" s="1"/>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56" i="1" s="1"/>
  <c r="H156" i="1" s="1"/>
  <c r="D160" i="4"/>
  <c r="F160" i="4" s="1"/>
  <c r="F159" i="4"/>
  <c r="F158" i="4"/>
  <c r="F157" i="4"/>
  <c r="F156" i="4"/>
  <c r="F155" i="4"/>
  <c r="E154" i="4"/>
  <c r="D154" i="4"/>
  <c r="F154" i="4" s="1"/>
  <c r="D153" i="4"/>
  <c r="F151" i="4"/>
  <c r="F150" i="4"/>
  <c r="F149" i="4"/>
  <c r="F148" i="4"/>
  <c r="F147" i="4"/>
  <c r="F146" i="4"/>
  <c r="F145" i="4"/>
  <c r="F144" i="4"/>
  <c r="F143" i="4"/>
  <c r="F142" i="4"/>
  <c r="E141" i="4"/>
  <c r="D137" i="1" s="1"/>
  <c r="H137" i="1" s="1"/>
  <c r="D141" i="4"/>
  <c r="D140" i="4" s="1"/>
  <c r="F139" i="4"/>
  <c r="F138" i="4"/>
  <c r="F137" i="4"/>
  <c r="F136" i="4"/>
  <c r="E135" i="4"/>
  <c r="E134" i="4" s="1"/>
  <c r="D130" i="1" s="1"/>
  <c r="D135" i="4"/>
  <c r="F135" i="4" s="1"/>
  <c r="F133" i="4"/>
  <c r="F132" i="4"/>
  <c r="F131" i="4"/>
  <c r="F130" i="4"/>
  <c r="E129" i="4"/>
  <c r="F129" i="4" s="1"/>
  <c r="D129" i="4"/>
  <c r="F128" i="4"/>
  <c r="F127" i="4"/>
  <c r="E126" i="4"/>
  <c r="E125" i="4" s="1"/>
  <c r="D121" i="1" s="1"/>
  <c r="H121" i="1" s="1"/>
  <c r="D126" i="4"/>
  <c r="D125" i="4"/>
  <c r="F124" i="4"/>
  <c r="F123" i="4"/>
  <c r="F122" i="4"/>
  <c r="F121" i="4"/>
  <c r="E120" i="4"/>
  <c r="F120" i="4" s="1"/>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E82" i="4" s="1"/>
  <c r="D78" i="1" s="1"/>
  <c r="H78" i="1" s="1"/>
  <c r="D98" i="4"/>
  <c r="F98" i="4" s="1"/>
  <c r="F97" i="4"/>
  <c r="F96" i="4"/>
  <c r="F95" i="4"/>
  <c r="F94" i="4"/>
  <c r="F93" i="4"/>
  <c r="F92" i="4"/>
  <c r="F91" i="4"/>
  <c r="E91" i="4"/>
  <c r="D91" i="4"/>
  <c r="F90" i="4"/>
  <c r="F89" i="4"/>
  <c r="F88" i="4"/>
  <c r="F87" i="4"/>
  <c r="F86" i="4"/>
  <c r="F85" i="4"/>
  <c r="F84" i="4"/>
  <c r="E83" i="4"/>
  <c r="D83" i="4"/>
  <c r="D82" i="4" s="1"/>
  <c r="F81" i="4"/>
  <c r="F80" i="4"/>
  <c r="F79" i="4"/>
  <c r="F78" i="4"/>
  <c r="F77" i="4"/>
  <c r="E77" i="4"/>
  <c r="D77" i="4"/>
  <c r="F76" i="4"/>
  <c r="F75" i="4"/>
  <c r="E74" i="4"/>
  <c r="F74" i="4" s="1"/>
  <c r="D74" i="4"/>
  <c r="F73" i="4"/>
  <c r="F72" i="4"/>
  <c r="E71" i="4"/>
  <c r="D71" i="4"/>
  <c r="F71" i="4" s="1"/>
  <c r="F70" i="4"/>
  <c r="F69" i="4"/>
  <c r="E68" i="4"/>
  <c r="D68" i="4"/>
  <c r="F68" i="4" s="1"/>
  <c r="F67" i="4"/>
  <c r="F66" i="4"/>
  <c r="F65" i="4"/>
  <c r="E64" i="4"/>
  <c r="D60" i="1" s="1"/>
  <c r="H60" i="1" s="1"/>
  <c r="D64" i="4"/>
  <c r="D49" i="4" s="1"/>
  <c r="C45" i="1" s="1"/>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41" i="3"/>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G1683" i="1" s="1"/>
  <c r="C1682" i="1"/>
  <c r="G1682" i="1" s="1"/>
  <c r="C1681" i="1"/>
  <c r="C1680" i="1"/>
  <c r="G1680" i="1" s="1"/>
  <c r="C1679" i="1"/>
  <c r="H1679" i="1" s="1"/>
  <c r="C1678" i="1"/>
  <c r="C1677" i="1"/>
  <c r="H1677" i="1" s="1"/>
  <c r="C1676" i="1"/>
  <c r="H1675" i="1"/>
  <c r="G1675" i="1"/>
  <c r="C1675" i="1"/>
  <c r="C1673" i="1"/>
  <c r="C1672" i="1"/>
  <c r="G1672" i="1" s="1"/>
  <c r="C1671" i="1"/>
  <c r="H1671" i="1" s="1"/>
  <c r="C1670" i="1"/>
  <c r="C1669" i="1"/>
  <c r="H1669" i="1" s="1"/>
  <c r="C1668" i="1"/>
  <c r="H1667" i="1"/>
  <c r="C1667" i="1"/>
  <c r="G1667" i="1" s="1"/>
  <c r="C1666" i="1"/>
  <c r="G1666" i="1" s="1"/>
  <c r="C1665" i="1"/>
  <c r="C1664" i="1"/>
  <c r="G1664" i="1" s="1"/>
  <c r="G1663" i="1"/>
  <c r="C1663" i="1"/>
  <c r="H1663" i="1" s="1"/>
  <c r="C1662" i="1"/>
  <c r="C1661" i="1"/>
  <c r="H1661" i="1" s="1"/>
  <c r="C1660" i="1"/>
  <c r="H1659" i="1"/>
  <c r="G1659" i="1"/>
  <c r="G1658" i="1"/>
  <c r="C1658" i="1"/>
  <c r="H1658" i="1" s="1"/>
  <c r="C1657" i="1"/>
  <c r="C1656" i="1"/>
  <c r="H1656" i="1" s="1"/>
  <c r="H1655" i="1"/>
  <c r="C1655" i="1"/>
  <c r="G1655" i="1" s="1"/>
  <c r="C1654" i="1"/>
  <c r="H1654" i="1" s="1"/>
  <c r="C1653" i="1"/>
  <c r="C1652" i="1"/>
  <c r="H1652" i="1" s="1"/>
  <c r="C1651" i="1"/>
  <c r="G1651" i="1" s="1"/>
  <c r="C1650" i="1"/>
  <c r="H1650" i="1" s="1"/>
  <c r="C1649" i="1"/>
  <c r="C1648" i="1"/>
  <c r="H1648" i="1" s="1"/>
  <c r="C1647" i="1"/>
  <c r="G1647" i="1" s="1"/>
  <c r="H1646" i="1"/>
  <c r="C1646" i="1"/>
  <c r="G1646" i="1" s="1"/>
  <c r="C1645" i="1"/>
  <c r="C1644" i="1"/>
  <c r="H1644" i="1" s="1"/>
  <c r="C1643" i="1"/>
  <c r="G1643" i="1" s="1"/>
  <c r="H1642" i="1"/>
  <c r="G1642" i="1"/>
  <c r="C1642" i="1"/>
  <c r="C1641" i="1"/>
  <c r="C1640" i="1"/>
  <c r="H1640" i="1" s="1"/>
  <c r="C1638" i="1"/>
  <c r="H1638" i="1" s="1"/>
  <c r="C1637" i="1"/>
  <c r="C1636" i="1"/>
  <c r="H1636" i="1" s="1"/>
  <c r="C1635" i="1"/>
  <c r="G1635" i="1" s="1"/>
  <c r="C1633" i="1"/>
  <c r="C1632" i="1"/>
  <c r="H1632" i="1" s="1"/>
  <c r="C1631" i="1"/>
  <c r="G1631" i="1" s="1"/>
  <c r="H1630" i="1"/>
  <c r="G1630" i="1"/>
  <c r="C1630" i="1"/>
  <c r="C1629" i="1"/>
  <c r="H1627" i="1"/>
  <c r="C1627" i="1"/>
  <c r="G1627" i="1" s="1"/>
  <c r="C1626" i="1"/>
  <c r="H1626" i="1" s="1"/>
  <c r="C1625" i="1"/>
  <c r="C1624" i="1"/>
  <c r="H1624" i="1" s="1"/>
  <c r="C1623" i="1"/>
  <c r="G1623" i="1" s="1"/>
  <c r="C1620" i="1"/>
  <c r="H1620" i="1" s="1"/>
  <c r="C1619" i="1"/>
  <c r="G1619" i="1" s="1"/>
  <c r="H1618" i="1"/>
  <c r="G1618" i="1"/>
  <c r="C1618" i="1"/>
  <c r="C1617" i="1"/>
  <c r="C1616" i="1"/>
  <c r="H1616" i="1" s="1"/>
  <c r="H1615" i="1"/>
  <c r="C1615" i="1"/>
  <c r="G1615" i="1" s="1"/>
  <c r="G1614" i="1"/>
  <c r="C1614" i="1"/>
  <c r="H1614" i="1" s="1"/>
  <c r="C1613" i="1"/>
  <c r="C1612" i="1"/>
  <c r="H1612" i="1" s="1"/>
  <c r="C1611" i="1"/>
  <c r="G1611" i="1" s="1"/>
  <c r="H1610" i="1"/>
  <c r="G1610" i="1"/>
  <c r="C1610" i="1"/>
  <c r="C1609" i="1"/>
  <c r="C1608" i="1"/>
  <c r="H1608" i="1" s="1"/>
  <c r="H1607" i="1"/>
  <c r="C1607" i="1"/>
  <c r="G1607" i="1" s="1"/>
  <c r="C1606" i="1"/>
  <c r="H1606" i="1" s="1"/>
  <c r="C1605" i="1"/>
  <c r="C1603" i="1"/>
  <c r="G1603" i="1" s="1"/>
  <c r="C1601" i="1"/>
  <c r="C1600" i="1"/>
  <c r="H1600" i="1" s="1"/>
  <c r="C1599" i="1"/>
  <c r="G1599" i="1" s="1"/>
  <c r="H1598" i="1"/>
  <c r="G1598" i="1"/>
  <c r="C1598" i="1"/>
  <c r="C1597" i="1"/>
  <c r="C1596" i="1"/>
  <c r="H1595" i="1"/>
  <c r="C1595" i="1"/>
  <c r="G1595" i="1" s="1"/>
  <c r="G1594" i="1"/>
  <c r="C1594" i="1"/>
  <c r="H1594" i="1" s="1"/>
  <c r="C1593" i="1"/>
  <c r="C1592" i="1"/>
  <c r="H1591" i="1"/>
  <c r="C1591" i="1"/>
  <c r="G1591" i="1" s="1"/>
  <c r="C1590" i="1"/>
  <c r="H1590" i="1" s="1"/>
  <c r="C1589" i="1"/>
  <c r="C1588" i="1"/>
  <c r="C1587" i="1"/>
  <c r="G1587" i="1" s="1"/>
  <c r="H1586" i="1"/>
  <c r="G1586" i="1"/>
  <c r="C1586" i="1"/>
  <c r="C1585" i="1"/>
  <c r="C1584" i="1"/>
  <c r="H1582" i="1"/>
  <c r="C1582" i="1"/>
  <c r="G1582" i="1" s="1"/>
  <c r="H1581" i="1"/>
  <c r="D1581" i="1"/>
  <c r="C1581" i="1"/>
  <c r="D1580" i="1"/>
  <c r="H1580" i="1" s="1"/>
  <c r="C1580" i="1"/>
  <c r="D1579" i="1"/>
  <c r="C1579" i="1"/>
  <c r="H1579" i="1" s="1"/>
  <c r="D1578" i="1"/>
  <c r="C1578" i="1"/>
  <c r="G1578" i="1" s="1"/>
  <c r="D1577" i="1"/>
  <c r="D1576" i="1"/>
  <c r="C1576" i="1"/>
  <c r="H1576" i="1" s="1"/>
  <c r="D1575" i="1"/>
  <c r="C1575" i="1"/>
  <c r="D1574" i="1"/>
  <c r="C1574" i="1"/>
  <c r="H1574" i="1" s="1"/>
  <c r="D1573" i="1"/>
  <c r="C1573" i="1"/>
  <c r="D1572" i="1"/>
  <c r="C1572" i="1"/>
  <c r="G1572" i="1" s="1"/>
  <c r="D1570" i="1"/>
  <c r="C1570" i="1"/>
  <c r="D1569" i="1"/>
  <c r="C1569" i="1"/>
  <c r="D1568" i="1"/>
  <c r="C1568" i="1"/>
  <c r="D1567" i="1"/>
  <c r="C1567" i="1"/>
  <c r="D1566" i="1"/>
  <c r="C1566" i="1"/>
  <c r="H1566" i="1" s="1"/>
  <c r="J1565" i="1"/>
  <c r="D1565" i="1"/>
  <c r="C1565" i="1"/>
  <c r="D1564" i="1"/>
  <c r="H1564" i="1" s="1"/>
  <c r="C1564" i="1"/>
  <c r="D1563" i="1"/>
  <c r="C1563" i="1"/>
  <c r="G1563" i="1" s="1"/>
  <c r="G1562" i="1"/>
  <c r="D1562" i="1"/>
  <c r="C1562" i="1"/>
  <c r="D1561" i="1"/>
  <c r="H1561" i="1" s="1"/>
  <c r="C1561" i="1"/>
  <c r="D1560" i="1"/>
  <c r="C1560" i="1"/>
  <c r="G1560" i="1" s="1"/>
  <c r="D1559" i="1"/>
  <c r="C1559" i="1"/>
  <c r="D1558" i="1"/>
  <c r="C1558" i="1"/>
  <c r="H1557" i="1"/>
  <c r="D1557" i="1"/>
  <c r="C1557" i="1"/>
  <c r="D1556" i="1"/>
  <c r="C1556" i="1"/>
  <c r="D1554" i="1"/>
  <c r="C1554" i="1"/>
  <c r="D1553" i="1"/>
  <c r="C1553" i="1"/>
  <c r="H1553" i="1" s="1"/>
  <c r="D1552" i="1"/>
  <c r="G1552" i="1" s="1"/>
  <c r="C1552" i="1"/>
  <c r="D1551" i="1"/>
  <c r="C1551" i="1"/>
  <c r="H1551" i="1" s="1"/>
  <c r="D1550" i="1"/>
  <c r="C1550" i="1"/>
  <c r="J1550" i="1" s="1"/>
  <c r="H1549" i="1"/>
  <c r="D1549" i="1"/>
  <c r="C1549" i="1"/>
  <c r="D1548" i="1"/>
  <c r="C1548" i="1"/>
  <c r="D1547" i="1"/>
  <c r="C1547" i="1"/>
  <c r="H1547" i="1" s="1"/>
  <c r="D1546" i="1"/>
  <c r="C1546" i="1"/>
  <c r="G1546" i="1" s="1"/>
  <c r="G1545" i="1"/>
  <c r="D1545" i="1"/>
  <c r="C1545" i="1"/>
  <c r="D1544" i="1"/>
  <c r="G1544" i="1" s="1"/>
  <c r="C1544" i="1"/>
  <c r="D1543" i="1"/>
  <c r="C1543" i="1"/>
  <c r="G1543" i="1" s="1"/>
  <c r="D1542" i="1"/>
  <c r="C1542" i="1"/>
  <c r="G1542" i="1" s="1"/>
  <c r="D1541" i="1"/>
  <c r="C1541" i="1"/>
  <c r="C1540" i="1"/>
  <c r="D1536" i="1"/>
  <c r="G1536" i="1" s="1"/>
  <c r="C1536" i="1"/>
  <c r="D1535" i="1"/>
  <c r="G1535" i="1" s="1"/>
  <c r="C1535" i="1"/>
  <c r="H1535" i="1" s="1"/>
  <c r="D1534" i="1"/>
  <c r="C1534" i="1"/>
  <c r="H1534" i="1" s="1"/>
  <c r="D1533" i="1"/>
  <c r="C1533" i="1"/>
  <c r="H1533" i="1" s="1"/>
  <c r="D1532" i="1"/>
  <c r="G1532" i="1" s="1"/>
  <c r="C1532" i="1"/>
  <c r="H1532" i="1" s="1"/>
  <c r="G1531" i="1"/>
  <c r="D1531" i="1"/>
  <c r="C1531" i="1"/>
  <c r="H1531" i="1" s="1"/>
  <c r="D1530" i="1"/>
  <c r="C1530" i="1"/>
  <c r="H1530" i="1" s="1"/>
  <c r="D1529" i="1"/>
  <c r="C1529" i="1"/>
  <c r="H1529" i="1" s="1"/>
  <c r="D1528" i="1"/>
  <c r="G1528" i="1" s="1"/>
  <c r="C1528" i="1"/>
  <c r="D1527" i="1"/>
  <c r="G1527" i="1" s="1"/>
  <c r="C1527" i="1"/>
  <c r="H1527" i="1" s="1"/>
  <c r="C1526" i="1"/>
  <c r="D1525" i="1"/>
  <c r="G1524" i="1"/>
  <c r="D1524" i="1"/>
  <c r="C1524" i="1"/>
  <c r="D1523" i="1"/>
  <c r="G1523" i="1" s="1"/>
  <c r="C1523" i="1"/>
  <c r="D1522" i="1"/>
  <c r="C1522" i="1"/>
  <c r="H1522" i="1" s="1"/>
  <c r="D1521" i="1"/>
  <c r="C1521" i="1"/>
  <c r="D1520" i="1"/>
  <c r="G1520" i="1" s="1"/>
  <c r="C1520" i="1"/>
  <c r="H1520" i="1" s="1"/>
  <c r="D1519" i="1"/>
  <c r="G1519" i="1" s="1"/>
  <c r="C1519" i="1"/>
  <c r="H1519" i="1" s="1"/>
  <c r="D1518" i="1"/>
  <c r="C1518" i="1"/>
  <c r="D1517" i="1"/>
  <c r="C1517" i="1"/>
  <c r="H1517" i="1" s="1"/>
  <c r="D1516" i="1"/>
  <c r="G1516" i="1" s="1"/>
  <c r="C1516" i="1"/>
  <c r="H1516" i="1" s="1"/>
  <c r="G1515" i="1"/>
  <c r="D1515" i="1"/>
  <c r="C1515" i="1"/>
  <c r="H1515" i="1" s="1"/>
  <c r="C1514" i="1"/>
  <c r="D1513" i="1"/>
  <c r="C1513" i="1"/>
  <c r="D1512" i="1"/>
  <c r="G1512" i="1" s="1"/>
  <c r="C1512" i="1"/>
  <c r="C1511" i="1"/>
  <c r="C1510" i="1"/>
  <c r="D1509" i="1"/>
  <c r="C1509" i="1"/>
  <c r="H1509" i="1" s="1"/>
  <c r="D1508" i="1"/>
  <c r="G1508" i="1" s="1"/>
  <c r="C1508" i="1"/>
  <c r="H1508" i="1" s="1"/>
  <c r="G1507" i="1"/>
  <c r="D1507" i="1"/>
  <c r="C1507" i="1"/>
  <c r="H1507" i="1" s="1"/>
  <c r="D1506" i="1"/>
  <c r="C1506" i="1"/>
  <c r="H1506" i="1" s="1"/>
  <c r="D1505" i="1"/>
  <c r="C1505" i="1"/>
  <c r="H1505" i="1" s="1"/>
  <c r="D1504" i="1"/>
  <c r="G1504" i="1" s="1"/>
  <c r="C1504" i="1"/>
  <c r="C1503" i="1"/>
  <c r="D1502" i="1"/>
  <c r="C1502" i="1"/>
  <c r="D1501" i="1"/>
  <c r="C1501" i="1"/>
  <c r="H1501" i="1" s="1"/>
  <c r="D1500" i="1"/>
  <c r="G1500" i="1" s="1"/>
  <c r="C1500" i="1"/>
  <c r="H1500" i="1" s="1"/>
  <c r="G1499" i="1"/>
  <c r="D1499" i="1"/>
  <c r="C1499" i="1"/>
  <c r="H1499" i="1" s="1"/>
  <c r="D1498" i="1"/>
  <c r="C1498" i="1"/>
  <c r="H1498" i="1" s="1"/>
  <c r="D1497" i="1"/>
  <c r="C1497" i="1"/>
  <c r="H1497" i="1" s="1"/>
  <c r="D1496" i="1"/>
  <c r="G1496" i="1" s="1"/>
  <c r="C1496" i="1"/>
  <c r="D1495" i="1"/>
  <c r="G1495" i="1" s="1"/>
  <c r="C1495" i="1"/>
  <c r="H1495" i="1" s="1"/>
  <c r="D1494" i="1"/>
  <c r="C1494" i="1"/>
  <c r="H1494" i="1" s="1"/>
  <c r="D1493" i="1"/>
  <c r="C1493" i="1"/>
  <c r="H1493" i="1" s="1"/>
  <c r="D1492" i="1"/>
  <c r="G1492" i="1" s="1"/>
  <c r="C1492" i="1"/>
  <c r="H1492" i="1" s="1"/>
  <c r="G1491" i="1"/>
  <c r="D1491" i="1"/>
  <c r="C1491" i="1"/>
  <c r="H1491" i="1" s="1"/>
  <c r="C1490" i="1"/>
  <c r="D1489" i="1"/>
  <c r="C1489" i="1"/>
  <c r="H1489" i="1" s="1"/>
  <c r="D1488" i="1"/>
  <c r="G1488" i="1" s="1"/>
  <c r="C1488" i="1"/>
  <c r="D1487" i="1"/>
  <c r="G1487" i="1" s="1"/>
  <c r="C1487" i="1"/>
  <c r="H1487" i="1" s="1"/>
  <c r="D1486" i="1"/>
  <c r="C1486" i="1"/>
  <c r="H1486" i="1" s="1"/>
  <c r="C1485" i="1"/>
  <c r="D1484" i="1"/>
  <c r="G1484" i="1" s="1"/>
  <c r="C1484" i="1"/>
  <c r="H1484" i="1" s="1"/>
  <c r="G1483" i="1"/>
  <c r="D1483" i="1"/>
  <c r="C1483" i="1"/>
  <c r="H1483" i="1" s="1"/>
  <c r="D1482" i="1"/>
  <c r="C1482" i="1"/>
  <c r="H1482" i="1" s="1"/>
  <c r="D1481" i="1"/>
  <c r="C1481" i="1"/>
  <c r="H1481" i="1" s="1"/>
  <c r="D1480" i="1"/>
  <c r="G1480" i="1" s="1"/>
  <c r="C1480" i="1"/>
  <c r="D1479" i="1"/>
  <c r="G1479" i="1" s="1"/>
  <c r="C1479" i="1"/>
  <c r="H1479" i="1" s="1"/>
  <c r="C1478" i="1"/>
  <c r="D1477" i="1"/>
  <c r="C1477" i="1"/>
  <c r="D1476" i="1"/>
  <c r="G1476" i="1" s="1"/>
  <c r="C1476" i="1"/>
  <c r="H1476" i="1" s="1"/>
  <c r="D1475" i="1"/>
  <c r="G1475" i="1" s="1"/>
  <c r="C1475" i="1"/>
  <c r="H1475" i="1" s="1"/>
  <c r="D1474" i="1"/>
  <c r="C1474" i="1"/>
  <c r="D1473" i="1"/>
  <c r="C1473" i="1"/>
  <c r="H1473" i="1" s="1"/>
  <c r="G1472" i="1"/>
  <c r="D1472" i="1"/>
  <c r="C1472" i="1"/>
  <c r="H1472" i="1" s="1"/>
  <c r="D1471" i="1"/>
  <c r="G1471" i="1" s="1"/>
  <c r="C1471" i="1"/>
  <c r="D1470" i="1"/>
  <c r="C1470" i="1"/>
  <c r="H1470" i="1" s="1"/>
  <c r="D1469" i="1"/>
  <c r="C1469" i="1"/>
  <c r="D1468" i="1"/>
  <c r="G1468" i="1" s="1"/>
  <c r="C1468" i="1"/>
  <c r="H1468" i="1" s="1"/>
  <c r="D1467" i="1"/>
  <c r="G1467" i="1" s="1"/>
  <c r="C1467" i="1"/>
  <c r="H1467" i="1" s="1"/>
  <c r="D1466" i="1"/>
  <c r="C1466" i="1"/>
  <c r="D1465" i="1"/>
  <c r="C1465" i="1"/>
  <c r="H1465" i="1" s="1"/>
  <c r="G1464" i="1"/>
  <c r="D1464" i="1"/>
  <c r="C1464" i="1"/>
  <c r="H1464" i="1" s="1"/>
  <c r="D1463" i="1"/>
  <c r="G1463" i="1" s="1"/>
  <c r="C1463" i="1"/>
  <c r="C1462" i="1"/>
  <c r="D1461" i="1"/>
  <c r="C1461" i="1"/>
  <c r="D1460" i="1"/>
  <c r="G1460" i="1" s="1"/>
  <c r="C1460" i="1"/>
  <c r="H1460" i="1" s="1"/>
  <c r="D1459" i="1"/>
  <c r="G1459" i="1" s="1"/>
  <c r="C1459" i="1"/>
  <c r="H1459" i="1" s="1"/>
  <c r="D1458" i="1"/>
  <c r="C1458" i="1"/>
  <c r="D1457" i="1"/>
  <c r="C1457" i="1"/>
  <c r="H1457" i="1" s="1"/>
  <c r="G1456" i="1"/>
  <c r="D1456" i="1"/>
  <c r="C1456" i="1"/>
  <c r="D1455" i="1"/>
  <c r="G1455" i="1" s="1"/>
  <c r="C1455" i="1"/>
  <c r="D1454" i="1"/>
  <c r="C1454" i="1"/>
  <c r="H1454" i="1" s="1"/>
  <c r="D1453" i="1"/>
  <c r="C1453" i="1"/>
  <c r="D1452" i="1"/>
  <c r="G1452" i="1" s="1"/>
  <c r="C1452" i="1"/>
  <c r="H1452" i="1" s="1"/>
  <c r="D1451" i="1"/>
  <c r="G1451" i="1" s="1"/>
  <c r="C1451" i="1"/>
  <c r="H1451" i="1" s="1"/>
  <c r="D1450" i="1"/>
  <c r="C1450" i="1"/>
  <c r="D1449" i="1"/>
  <c r="C1449" i="1"/>
  <c r="H1449" i="1" s="1"/>
  <c r="D1448" i="1"/>
  <c r="G1448" i="1" s="1"/>
  <c r="C1448" i="1"/>
  <c r="H1448" i="1" s="1"/>
  <c r="G1447" i="1"/>
  <c r="D1447" i="1"/>
  <c r="C1447" i="1"/>
  <c r="H1447" i="1" s="1"/>
  <c r="D1446" i="1"/>
  <c r="C1446" i="1"/>
  <c r="H1446" i="1" s="1"/>
  <c r="D1445" i="1"/>
  <c r="C1445" i="1"/>
  <c r="H1445" i="1" s="1"/>
  <c r="D1444" i="1"/>
  <c r="G1444" i="1" s="1"/>
  <c r="C1444" i="1"/>
  <c r="D1443" i="1"/>
  <c r="G1443" i="1" s="1"/>
  <c r="C1443" i="1"/>
  <c r="H1443" i="1" s="1"/>
  <c r="D1442" i="1"/>
  <c r="C1442" i="1"/>
  <c r="H1442" i="1" s="1"/>
  <c r="D1441" i="1"/>
  <c r="C1441" i="1"/>
  <c r="H1441" i="1" s="1"/>
  <c r="D1440" i="1"/>
  <c r="G1440" i="1" s="1"/>
  <c r="C1440" i="1"/>
  <c r="H1440" i="1" s="1"/>
  <c r="G1439" i="1"/>
  <c r="D1439" i="1"/>
  <c r="C1439" i="1"/>
  <c r="H1439" i="1" s="1"/>
  <c r="D1438" i="1"/>
  <c r="C1438" i="1"/>
  <c r="H1438" i="1" s="1"/>
  <c r="D1437" i="1"/>
  <c r="C1437" i="1"/>
  <c r="H1437" i="1" s="1"/>
  <c r="D1436" i="1"/>
  <c r="G1436" i="1" s="1"/>
  <c r="C1436" i="1"/>
  <c r="C1435" i="1"/>
  <c r="D1434" i="1"/>
  <c r="C1434" i="1"/>
  <c r="D1433" i="1"/>
  <c r="C1433" i="1"/>
  <c r="H1433" i="1" s="1"/>
  <c r="C1432" i="1"/>
  <c r="D1430" i="1"/>
  <c r="C1430" i="1"/>
  <c r="H1430" i="1" s="1"/>
  <c r="D1429" i="1"/>
  <c r="C1429" i="1"/>
  <c r="H1429" i="1" s="1"/>
  <c r="D1428" i="1"/>
  <c r="G1428" i="1" s="1"/>
  <c r="C1428" i="1"/>
  <c r="H1428" i="1" s="1"/>
  <c r="D1427" i="1"/>
  <c r="G1427" i="1" s="1"/>
  <c r="C1427" i="1"/>
  <c r="D1426" i="1"/>
  <c r="C1426" i="1"/>
  <c r="H1426" i="1" s="1"/>
  <c r="D1425" i="1"/>
  <c r="C1425" i="1"/>
  <c r="C1424" i="1"/>
  <c r="D1423" i="1"/>
  <c r="G1423" i="1" s="1"/>
  <c r="C1423" i="1"/>
  <c r="H1423" i="1" s="1"/>
  <c r="D1422" i="1"/>
  <c r="C1422" i="1"/>
  <c r="H1422" i="1" s="1"/>
  <c r="D1421" i="1"/>
  <c r="C1421" i="1"/>
  <c r="H1421" i="1" s="1"/>
  <c r="D1420" i="1"/>
  <c r="G1420" i="1" s="1"/>
  <c r="C1420" i="1"/>
  <c r="H1420" i="1" s="1"/>
  <c r="G1419" i="1"/>
  <c r="D1419" i="1"/>
  <c r="C1419" i="1"/>
  <c r="H1419" i="1" s="1"/>
  <c r="D1418" i="1"/>
  <c r="C1418" i="1"/>
  <c r="H1418" i="1" s="1"/>
  <c r="D1417" i="1"/>
  <c r="C1417" i="1"/>
  <c r="H1417" i="1" s="1"/>
  <c r="G1416" i="1"/>
  <c r="D1416" i="1"/>
  <c r="C1416" i="1"/>
  <c r="H1416" i="1" s="1"/>
  <c r="D1415" i="1"/>
  <c r="G1415" i="1" s="1"/>
  <c r="C1415" i="1"/>
  <c r="D1414" i="1"/>
  <c r="C1414" i="1"/>
  <c r="H1414" i="1" s="1"/>
  <c r="D1413" i="1"/>
  <c r="C1413" i="1"/>
  <c r="D1412" i="1"/>
  <c r="G1412" i="1" s="1"/>
  <c r="C1412" i="1"/>
  <c r="H1412" i="1" s="1"/>
  <c r="D1411" i="1"/>
  <c r="G1411" i="1" s="1"/>
  <c r="C1411" i="1"/>
  <c r="H1411" i="1" s="1"/>
  <c r="D1410" i="1"/>
  <c r="C1410" i="1"/>
  <c r="D1409" i="1"/>
  <c r="C1409" i="1"/>
  <c r="H1409" i="1" s="1"/>
  <c r="G1408" i="1"/>
  <c r="D1408" i="1"/>
  <c r="C1408" i="1"/>
  <c r="D1407" i="1"/>
  <c r="G1407" i="1" s="1"/>
  <c r="C1407" i="1"/>
  <c r="D1406" i="1"/>
  <c r="C1406" i="1"/>
  <c r="H1406" i="1" s="1"/>
  <c r="D1405" i="1"/>
  <c r="C1405" i="1"/>
  <c r="D1404" i="1"/>
  <c r="G1404" i="1" s="1"/>
  <c r="C1404" i="1"/>
  <c r="H1404" i="1" s="1"/>
  <c r="D1403" i="1"/>
  <c r="G1403" i="1" s="1"/>
  <c r="C1403" i="1"/>
  <c r="H1403" i="1" s="1"/>
  <c r="D1402" i="1"/>
  <c r="C1402" i="1"/>
  <c r="C1401" i="1"/>
  <c r="D1400" i="1"/>
  <c r="C1400" i="1"/>
  <c r="D1399" i="1"/>
  <c r="C1399" i="1"/>
  <c r="H1399" i="1" s="1"/>
  <c r="D1398" i="1"/>
  <c r="C1398" i="1"/>
  <c r="D1397" i="1"/>
  <c r="C1397" i="1"/>
  <c r="H1397" i="1" s="1"/>
  <c r="D1396" i="1"/>
  <c r="C1396" i="1"/>
  <c r="D1395" i="1"/>
  <c r="C1395" i="1"/>
  <c r="H1395" i="1" s="1"/>
  <c r="D1394" i="1"/>
  <c r="C1394" i="1"/>
  <c r="D1393" i="1"/>
  <c r="C1393" i="1"/>
  <c r="H1393" i="1" s="1"/>
  <c r="D1392" i="1"/>
  <c r="C1392" i="1"/>
  <c r="D1391" i="1"/>
  <c r="C1391" i="1"/>
  <c r="H1391" i="1" s="1"/>
  <c r="D1390" i="1"/>
  <c r="C1390" i="1"/>
  <c r="D1389" i="1"/>
  <c r="C1389" i="1"/>
  <c r="H1389" i="1" s="1"/>
  <c r="D1388" i="1"/>
  <c r="C1388" i="1"/>
  <c r="D1387" i="1"/>
  <c r="C1387" i="1"/>
  <c r="H1387" i="1" s="1"/>
  <c r="D1386" i="1"/>
  <c r="C1386" i="1"/>
  <c r="D1385" i="1"/>
  <c r="C1385" i="1"/>
  <c r="H1385" i="1" s="1"/>
  <c r="D1384" i="1"/>
  <c r="C1384" i="1"/>
  <c r="D1383" i="1"/>
  <c r="C1383" i="1"/>
  <c r="H1383" i="1" s="1"/>
  <c r="D1382" i="1"/>
  <c r="C1382" i="1"/>
  <c r="D1381" i="1"/>
  <c r="C1381" i="1"/>
  <c r="H1381" i="1" s="1"/>
  <c r="D1380" i="1"/>
  <c r="C1380" i="1"/>
  <c r="D1379" i="1"/>
  <c r="C1379" i="1"/>
  <c r="H1379" i="1" s="1"/>
  <c r="D1378" i="1"/>
  <c r="C1378" i="1"/>
  <c r="D1377" i="1"/>
  <c r="C1377" i="1"/>
  <c r="H1377" i="1" s="1"/>
  <c r="D1376" i="1"/>
  <c r="C1376" i="1"/>
  <c r="D1375" i="1"/>
  <c r="C1375" i="1"/>
  <c r="H1375" i="1" s="1"/>
  <c r="D1374" i="1"/>
  <c r="C1374" i="1"/>
  <c r="D1373" i="1"/>
  <c r="C1373" i="1"/>
  <c r="H1373" i="1" s="1"/>
  <c r="D1372" i="1"/>
  <c r="C1372" i="1"/>
  <c r="D1371" i="1"/>
  <c r="C1371" i="1"/>
  <c r="H1371" i="1" s="1"/>
  <c r="D1370" i="1"/>
  <c r="C1370" i="1"/>
  <c r="D1369" i="1"/>
  <c r="C1369" i="1"/>
  <c r="H1369" i="1" s="1"/>
  <c r="D1368" i="1"/>
  <c r="C1368" i="1"/>
  <c r="D1367" i="1"/>
  <c r="C1367" i="1"/>
  <c r="H1367" i="1" s="1"/>
  <c r="D1366" i="1"/>
  <c r="C1366" i="1"/>
  <c r="D1365" i="1"/>
  <c r="C1365" i="1"/>
  <c r="H1365" i="1" s="1"/>
  <c r="D1364" i="1"/>
  <c r="C1364" i="1"/>
  <c r="D1363" i="1"/>
  <c r="C1363" i="1"/>
  <c r="H1363" i="1" s="1"/>
  <c r="D1362" i="1"/>
  <c r="C1362" i="1"/>
  <c r="D1361" i="1"/>
  <c r="C1361" i="1"/>
  <c r="H1361" i="1" s="1"/>
  <c r="D1360" i="1"/>
  <c r="C1360" i="1"/>
  <c r="D1359" i="1"/>
  <c r="C1359" i="1"/>
  <c r="H1359" i="1" s="1"/>
  <c r="D1358" i="1"/>
  <c r="C1358" i="1"/>
  <c r="D1357" i="1"/>
  <c r="C1357" i="1"/>
  <c r="H1357" i="1" s="1"/>
  <c r="D1356" i="1"/>
  <c r="C1356" i="1"/>
  <c r="D1355" i="1"/>
  <c r="C1355" i="1"/>
  <c r="H1355" i="1" s="1"/>
  <c r="D1354" i="1"/>
  <c r="C1354" i="1"/>
  <c r="D1353" i="1"/>
  <c r="C1353" i="1"/>
  <c r="H1353" i="1" s="1"/>
  <c r="D1352" i="1"/>
  <c r="C1352" i="1"/>
  <c r="D1351" i="1"/>
  <c r="C1351" i="1"/>
  <c r="H1351" i="1" s="1"/>
  <c r="D1350" i="1"/>
  <c r="C1350" i="1"/>
  <c r="D1349" i="1"/>
  <c r="C1349" i="1"/>
  <c r="H1349" i="1" s="1"/>
  <c r="D1348" i="1"/>
  <c r="C1348" i="1"/>
  <c r="D1347" i="1"/>
  <c r="C1347" i="1"/>
  <c r="H1347" i="1" s="1"/>
  <c r="D1346" i="1"/>
  <c r="C1346" i="1"/>
  <c r="D1345" i="1"/>
  <c r="C1345" i="1"/>
  <c r="H1345" i="1" s="1"/>
  <c r="D1344" i="1"/>
  <c r="C1344" i="1"/>
  <c r="D1343" i="1"/>
  <c r="C1343" i="1"/>
  <c r="H1343" i="1" s="1"/>
  <c r="D1342" i="1"/>
  <c r="C1342" i="1"/>
  <c r="D1341" i="1"/>
  <c r="C1341" i="1"/>
  <c r="H1341" i="1" s="1"/>
  <c r="D1340" i="1"/>
  <c r="C1340" i="1"/>
  <c r="D1339" i="1"/>
  <c r="C1339" i="1"/>
  <c r="H1339" i="1" s="1"/>
  <c r="D1338" i="1"/>
  <c r="C1338" i="1"/>
  <c r="D1337" i="1"/>
  <c r="C1337" i="1"/>
  <c r="H1337" i="1" s="1"/>
  <c r="D1336" i="1"/>
  <c r="C1336" i="1"/>
  <c r="D1335" i="1"/>
  <c r="C1335" i="1"/>
  <c r="H1335" i="1" s="1"/>
  <c r="D1334" i="1"/>
  <c r="C1334" i="1"/>
  <c r="D1333" i="1"/>
  <c r="C1333" i="1"/>
  <c r="H1333" i="1" s="1"/>
  <c r="D1332" i="1"/>
  <c r="C1332" i="1"/>
  <c r="D1331" i="1"/>
  <c r="C1331" i="1"/>
  <c r="H1331" i="1" s="1"/>
  <c r="D1330" i="1"/>
  <c r="C1330" i="1"/>
  <c r="D1329" i="1"/>
  <c r="C1329" i="1"/>
  <c r="H1329" i="1" s="1"/>
  <c r="D1328" i="1"/>
  <c r="C1328" i="1"/>
  <c r="D1327" i="1"/>
  <c r="C1327" i="1"/>
  <c r="H1327" i="1" s="1"/>
  <c r="D1326" i="1"/>
  <c r="C1326" i="1"/>
  <c r="D1325" i="1"/>
  <c r="C1325" i="1"/>
  <c r="H1325" i="1" s="1"/>
  <c r="D1324" i="1"/>
  <c r="C1324" i="1"/>
  <c r="D1323" i="1"/>
  <c r="C1323" i="1"/>
  <c r="H1323" i="1" s="1"/>
  <c r="D1322" i="1"/>
  <c r="C1322" i="1"/>
  <c r="D1321" i="1"/>
  <c r="C1321" i="1"/>
  <c r="H1321" i="1" s="1"/>
  <c r="D1320" i="1"/>
  <c r="C1320" i="1"/>
  <c r="D1319" i="1"/>
  <c r="C1319" i="1"/>
  <c r="H1319" i="1" s="1"/>
  <c r="D1318" i="1"/>
  <c r="C1318" i="1"/>
  <c r="D1317" i="1"/>
  <c r="C1317" i="1"/>
  <c r="H1317" i="1" s="1"/>
  <c r="D1316" i="1"/>
  <c r="C1316" i="1"/>
  <c r="D1315" i="1"/>
  <c r="C1315" i="1"/>
  <c r="H1315" i="1" s="1"/>
  <c r="D1314" i="1"/>
  <c r="C1314" i="1"/>
  <c r="D1313" i="1"/>
  <c r="C1313" i="1"/>
  <c r="H1313" i="1" s="1"/>
  <c r="D1312" i="1"/>
  <c r="C1312" i="1"/>
  <c r="D1311" i="1"/>
  <c r="C1311" i="1"/>
  <c r="H1311" i="1" s="1"/>
  <c r="D1310" i="1"/>
  <c r="C1310" i="1"/>
  <c r="D1309" i="1"/>
  <c r="C1309" i="1"/>
  <c r="H1309" i="1" s="1"/>
  <c r="D1308" i="1"/>
  <c r="C1308" i="1"/>
  <c r="D1307" i="1"/>
  <c r="C1307" i="1"/>
  <c r="H1307" i="1" s="1"/>
  <c r="D1306" i="1"/>
  <c r="C1306" i="1"/>
  <c r="D1305" i="1"/>
  <c r="C1305" i="1"/>
  <c r="H1305" i="1" s="1"/>
  <c r="D1304" i="1"/>
  <c r="C1304" i="1"/>
  <c r="D1303" i="1"/>
  <c r="C1303" i="1"/>
  <c r="H1303" i="1" s="1"/>
  <c r="D1302" i="1"/>
  <c r="C1302" i="1"/>
  <c r="H1302" i="1" s="1"/>
  <c r="D1301" i="1"/>
  <c r="C1301" i="1"/>
  <c r="H1301" i="1" s="1"/>
  <c r="C1300" i="1"/>
  <c r="D1299" i="1"/>
  <c r="C1299" i="1"/>
  <c r="H1299" i="1" s="1"/>
  <c r="D1298" i="1"/>
  <c r="C1298" i="1"/>
  <c r="H1298" i="1" s="1"/>
  <c r="D1297" i="1"/>
  <c r="C1297" i="1"/>
  <c r="H1297" i="1" s="1"/>
  <c r="D1296" i="1"/>
  <c r="C1296" i="1"/>
  <c r="H1296" i="1" s="1"/>
  <c r="D1295" i="1"/>
  <c r="D1294" i="1"/>
  <c r="C1294" i="1"/>
  <c r="D1293" i="1"/>
  <c r="C1293" i="1"/>
  <c r="H1293" i="1" s="1"/>
  <c r="D1292" i="1"/>
  <c r="C1292" i="1"/>
  <c r="D1291" i="1"/>
  <c r="C1291" i="1"/>
  <c r="H1291" i="1" s="1"/>
  <c r="D1290" i="1"/>
  <c r="C1290" i="1"/>
  <c r="D1289" i="1"/>
  <c r="C1289" i="1"/>
  <c r="H1289" i="1" s="1"/>
  <c r="D1288" i="1"/>
  <c r="C1288" i="1"/>
  <c r="D1287" i="1"/>
  <c r="C1287" i="1"/>
  <c r="H1287" i="1" s="1"/>
  <c r="D1286" i="1"/>
  <c r="C1286" i="1"/>
  <c r="D1285" i="1"/>
  <c r="C1285" i="1"/>
  <c r="H1285" i="1" s="1"/>
  <c r="D1284" i="1"/>
  <c r="C1284" i="1"/>
  <c r="D1283" i="1"/>
  <c r="C1283" i="1"/>
  <c r="H1283" i="1" s="1"/>
  <c r="D1282" i="1"/>
  <c r="C1282" i="1"/>
  <c r="D1281" i="1"/>
  <c r="D1280" i="1"/>
  <c r="C1280" i="1"/>
  <c r="H1280" i="1" s="1"/>
  <c r="D1279" i="1"/>
  <c r="C1279" i="1"/>
  <c r="H1279" i="1" s="1"/>
  <c r="D1278" i="1"/>
  <c r="D1277" i="1"/>
  <c r="C1277" i="1"/>
  <c r="D1276" i="1"/>
  <c r="C1276" i="1"/>
  <c r="H1276" i="1" s="1"/>
  <c r="D1275" i="1"/>
  <c r="C1275" i="1"/>
  <c r="D1274" i="1"/>
  <c r="C1274" i="1"/>
  <c r="H1274" i="1" s="1"/>
  <c r="D1273" i="1"/>
  <c r="C1273" i="1"/>
  <c r="D1272" i="1"/>
  <c r="C1272" i="1"/>
  <c r="H1272" i="1" s="1"/>
  <c r="D1271" i="1"/>
  <c r="C1271" i="1"/>
  <c r="D1270" i="1"/>
  <c r="C1270" i="1"/>
  <c r="H1270" i="1" s="1"/>
  <c r="D1269" i="1"/>
  <c r="C1269" i="1"/>
  <c r="C1268" i="1"/>
  <c r="D1267" i="1"/>
  <c r="C1267" i="1"/>
  <c r="H1267" i="1" s="1"/>
  <c r="D1266" i="1"/>
  <c r="C1266" i="1"/>
  <c r="H1266" i="1" s="1"/>
  <c r="D1265" i="1"/>
  <c r="C1265" i="1"/>
  <c r="H1265" i="1" s="1"/>
  <c r="D1264" i="1"/>
  <c r="C1264" i="1"/>
  <c r="H1264" i="1" s="1"/>
  <c r="D1263" i="1"/>
  <c r="C1263" i="1"/>
  <c r="H1263" i="1" s="1"/>
  <c r="D1262" i="1"/>
  <c r="C1262" i="1"/>
  <c r="D1261" i="1"/>
  <c r="C1261" i="1"/>
  <c r="H1261" i="1" s="1"/>
  <c r="D1260" i="1"/>
  <c r="C1260" i="1"/>
  <c r="C1259" i="1"/>
  <c r="D1258" i="1"/>
  <c r="C1258" i="1"/>
  <c r="D1257" i="1"/>
  <c r="C1257" i="1"/>
  <c r="D1256" i="1"/>
  <c r="C1256" i="1"/>
  <c r="D1254" i="1"/>
  <c r="C1254" i="1"/>
  <c r="H1254" i="1" s="1"/>
  <c r="D1253" i="1"/>
  <c r="C1253" i="1"/>
  <c r="D1252" i="1"/>
  <c r="C1252" i="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H1240" i="1" s="1"/>
  <c r="D1239" i="1"/>
  <c r="C1239" i="1"/>
  <c r="D1238" i="1"/>
  <c r="C1238" i="1"/>
  <c r="H1238" i="1" s="1"/>
  <c r="D1237" i="1"/>
  <c r="C1237" i="1"/>
  <c r="D1236" i="1"/>
  <c r="C1236" i="1"/>
  <c r="H1236" i="1" s="1"/>
  <c r="D1235" i="1"/>
  <c r="C1235" i="1"/>
  <c r="D1234" i="1"/>
  <c r="C1234" i="1"/>
  <c r="H1234" i="1" s="1"/>
  <c r="D1233" i="1"/>
  <c r="C1233" i="1"/>
  <c r="D1232" i="1"/>
  <c r="C1232" i="1"/>
  <c r="H1232" i="1" s="1"/>
  <c r="D1231" i="1"/>
  <c r="C1231" i="1"/>
  <c r="D1230" i="1"/>
  <c r="C1230" i="1"/>
  <c r="D1229" i="1"/>
  <c r="C1229" i="1"/>
  <c r="D1228" i="1"/>
  <c r="C1228" i="1"/>
  <c r="H1228" i="1" s="1"/>
  <c r="D1227" i="1"/>
  <c r="C1227" i="1"/>
  <c r="D1226" i="1"/>
  <c r="C1226" i="1"/>
  <c r="H1226" i="1" s="1"/>
  <c r="D1225" i="1"/>
  <c r="C1225" i="1"/>
  <c r="D1224" i="1"/>
  <c r="C1224" i="1"/>
  <c r="D1222" i="1"/>
  <c r="C1222" i="1"/>
  <c r="D1221" i="1"/>
  <c r="C1221" i="1"/>
  <c r="D1220" i="1"/>
  <c r="C1220" i="1"/>
  <c r="D1219" i="1"/>
  <c r="C1219" i="1"/>
  <c r="D1218" i="1"/>
  <c r="C1218" i="1"/>
  <c r="D1217" i="1"/>
  <c r="C1217" i="1"/>
  <c r="D1216" i="1"/>
  <c r="C1216" i="1"/>
  <c r="C1215" i="1"/>
  <c r="D1214" i="1"/>
  <c r="C1214" i="1"/>
  <c r="D1213" i="1"/>
  <c r="C1213" i="1"/>
  <c r="D1212" i="1"/>
  <c r="C1212" i="1"/>
  <c r="D1211" i="1"/>
  <c r="C1211" i="1"/>
  <c r="D1210" i="1"/>
  <c r="C1210" i="1"/>
  <c r="D1209" i="1"/>
  <c r="C1209" i="1"/>
  <c r="D1208" i="1"/>
  <c r="C1208"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D1189" i="1"/>
  <c r="C1189" i="1"/>
  <c r="D1188" i="1"/>
  <c r="C1188" i="1"/>
  <c r="D1187" i="1"/>
  <c r="C1187" i="1"/>
  <c r="D1186" i="1"/>
  <c r="C1186" i="1"/>
  <c r="C1185" i="1"/>
  <c r="D1184" i="1"/>
  <c r="C1184" i="1"/>
  <c r="D1183" i="1"/>
  <c r="C1183"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G1106" i="1" s="1"/>
  <c r="C1106" i="1"/>
  <c r="D1105" i="1"/>
  <c r="C1105" i="1"/>
  <c r="H1105" i="1" s="1"/>
  <c r="D1104" i="1"/>
  <c r="C1104" i="1"/>
  <c r="D1103" i="1"/>
  <c r="C1103" i="1"/>
  <c r="H1103" i="1" s="1"/>
  <c r="D1102" i="1"/>
  <c r="C1102" i="1"/>
  <c r="D1101" i="1"/>
  <c r="C1101" i="1"/>
  <c r="H1101" i="1" s="1"/>
  <c r="D1100" i="1"/>
  <c r="C1100" i="1"/>
  <c r="D1099" i="1"/>
  <c r="C1099" i="1"/>
  <c r="H1099" i="1" s="1"/>
  <c r="D1098" i="1"/>
  <c r="C1098" i="1"/>
  <c r="D1097" i="1"/>
  <c r="C1097" i="1"/>
  <c r="H1097" i="1" s="1"/>
  <c r="D1096" i="1"/>
  <c r="C1096" i="1"/>
  <c r="D1095" i="1"/>
  <c r="C1095" i="1"/>
  <c r="H1095" i="1" s="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D1080" i="1"/>
  <c r="C1080" i="1"/>
  <c r="H1080" i="1" s="1"/>
  <c r="D1079" i="1"/>
  <c r="C1079" i="1"/>
  <c r="D1078" i="1"/>
  <c r="C1078" i="1"/>
  <c r="H1078" i="1" s="1"/>
  <c r="D1077" i="1"/>
  <c r="C1077" i="1"/>
  <c r="D1076" i="1"/>
  <c r="C1076" i="1"/>
  <c r="H1076" i="1" s="1"/>
  <c r="D1073" i="1"/>
  <c r="C1073" i="1"/>
  <c r="H1073" i="1" s="1"/>
  <c r="D1072" i="1"/>
  <c r="C1072" i="1"/>
  <c r="H1072" i="1" s="1"/>
  <c r="D1071" i="1"/>
  <c r="C1071" i="1"/>
  <c r="H1071" i="1" s="1"/>
  <c r="D1070" i="1"/>
  <c r="C1070" i="1"/>
  <c r="H1070" i="1" s="1"/>
  <c r="D1069" i="1"/>
  <c r="C1069" i="1"/>
  <c r="H1069" i="1" s="1"/>
  <c r="D1068" i="1"/>
  <c r="C1068" i="1"/>
  <c r="H1068" i="1" s="1"/>
  <c r="D1067" i="1"/>
  <c r="C1067" i="1"/>
  <c r="D1066" i="1"/>
  <c r="C1066" i="1"/>
  <c r="D1065" i="1"/>
  <c r="C1065" i="1"/>
  <c r="D1064" i="1"/>
  <c r="C1064" i="1"/>
  <c r="D1063" i="1"/>
  <c r="C1063" i="1"/>
  <c r="D1062" i="1"/>
  <c r="C1062" i="1"/>
  <c r="D1061" i="1"/>
  <c r="C1061" i="1"/>
  <c r="D1060" i="1"/>
  <c r="C1060" i="1"/>
  <c r="D1059" i="1"/>
  <c r="C1059" i="1"/>
  <c r="H1059" i="1" s="1"/>
  <c r="D1058" i="1"/>
  <c r="C1058" i="1"/>
  <c r="C1057" i="1"/>
  <c r="D1056" i="1"/>
  <c r="C1056" i="1"/>
  <c r="D1055" i="1"/>
  <c r="C1055" i="1"/>
  <c r="D1054" i="1"/>
  <c r="C1054" i="1"/>
  <c r="D1053" i="1"/>
  <c r="C1053" i="1"/>
  <c r="H1053" i="1" s="1"/>
  <c r="D1052" i="1"/>
  <c r="C1052" i="1"/>
  <c r="D1051" i="1"/>
  <c r="C1051" i="1"/>
  <c r="H1051" i="1" s="1"/>
  <c r="D1050" i="1"/>
  <c r="C1050" i="1"/>
  <c r="D1049" i="1"/>
  <c r="C1049" i="1"/>
  <c r="D1048" i="1"/>
  <c r="C1048" i="1"/>
  <c r="D1047" i="1"/>
  <c r="C1047" i="1"/>
  <c r="D1046" i="1"/>
  <c r="C1046" i="1"/>
  <c r="D1045" i="1"/>
  <c r="C1045" i="1"/>
  <c r="D1044" i="1"/>
  <c r="C1044" i="1"/>
  <c r="D1043" i="1"/>
  <c r="C1043" i="1"/>
  <c r="H1043" i="1" s="1"/>
  <c r="D1042" i="1"/>
  <c r="C1042" i="1"/>
  <c r="D1041" i="1"/>
  <c r="C1041" i="1"/>
  <c r="H1041" i="1" s="1"/>
  <c r="D1040" i="1"/>
  <c r="C1040" i="1"/>
  <c r="D1039" i="1"/>
  <c r="C1039" i="1"/>
  <c r="D1038" i="1"/>
  <c r="C1038" i="1"/>
  <c r="D1037" i="1"/>
  <c r="C1037" i="1"/>
  <c r="H1037" i="1" s="1"/>
  <c r="D1036" i="1"/>
  <c r="C1036" i="1"/>
  <c r="D1035" i="1"/>
  <c r="C1035" i="1"/>
  <c r="H1035" i="1" s="1"/>
  <c r="D1034" i="1"/>
  <c r="C1034" i="1"/>
  <c r="D1033" i="1"/>
  <c r="C1033" i="1"/>
  <c r="H1033" i="1" s="1"/>
  <c r="D1032" i="1"/>
  <c r="C1032" i="1"/>
  <c r="D1031" i="1"/>
  <c r="C1031" i="1"/>
  <c r="H1031" i="1" s="1"/>
  <c r="D1030" i="1"/>
  <c r="C1030" i="1"/>
  <c r="D1029" i="1"/>
  <c r="C1029" i="1"/>
  <c r="H1029" i="1" s="1"/>
  <c r="D1028" i="1"/>
  <c r="C1028" i="1"/>
  <c r="D1027" i="1"/>
  <c r="C1027" i="1"/>
  <c r="H1027" i="1" s="1"/>
  <c r="D1026" i="1"/>
  <c r="C1026" i="1"/>
  <c r="D1025" i="1"/>
  <c r="C1025" i="1"/>
  <c r="H1025" i="1" s="1"/>
  <c r="D1024" i="1"/>
  <c r="C1024" i="1"/>
  <c r="D1023" i="1"/>
  <c r="C1023" i="1"/>
  <c r="H1023" i="1" s="1"/>
  <c r="D1022" i="1"/>
  <c r="C1022" i="1"/>
  <c r="D1021" i="1"/>
  <c r="C1021" i="1"/>
  <c r="H1021" i="1" s="1"/>
  <c r="D1020" i="1"/>
  <c r="C1020" i="1"/>
  <c r="D1019" i="1"/>
  <c r="C1019" i="1"/>
  <c r="H1019" i="1" s="1"/>
  <c r="D1018" i="1"/>
  <c r="C1018" i="1"/>
  <c r="C1017" i="1"/>
  <c r="D1016" i="1"/>
  <c r="C1016" i="1"/>
  <c r="D1015" i="1"/>
  <c r="C1015" i="1"/>
  <c r="H1015" i="1" s="1"/>
  <c r="D1014" i="1"/>
  <c r="C1014" i="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D1001" i="1"/>
  <c r="C1001" i="1"/>
  <c r="H1001" i="1" s="1"/>
  <c r="D1000" i="1"/>
  <c r="C1000" i="1"/>
  <c r="D999" i="1"/>
  <c r="C999" i="1"/>
  <c r="H999" i="1" s="1"/>
  <c r="D998" i="1"/>
  <c r="C998" i="1"/>
  <c r="D997" i="1"/>
  <c r="C997" i="1"/>
  <c r="H997" i="1" s="1"/>
  <c r="D996" i="1"/>
  <c r="C996" i="1"/>
  <c r="D995" i="1"/>
  <c r="C995" i="1"/>
  <c r="H995" i="1" s="1"/>
  <c r="D994" i="1"/>
  <c r="C994" i="1"/>
  <c r="D993" i="1"/>
  <c r="C993" i="1"/>
  <c r="H993" i="1" s="1"/>
  <c r="D992" i="1"/>
  <c r="C992" i="1"/>
  <c r="D991" i="1"/>
  <c r="C991" i="1"/>
  <c r="H991" i="1" s="1"/>
  <c r="D990" i="1"/>
  <c r="C990" i="1"/>
  <c r="D989" i="1"/>
  <c r="C989" i="1"/>
  <c r="H989" i="1" s="1"/>
  <c r="D988" i="1"/>
  <c r="C988" i="1"/>
  <c r="D987" i="1"/>
  <c r="C987" i="1"/>
  <c r="H987" i="1" s="1"/>
  <c r="D986" i="1"/>
  <c r="C986" i="1"/>
  <c r="D985" i="1"/>
  <c r="C985" i="1"/>
  <c r="H985" i="1" s="1"/>
  <c r="D984" i="1"/>
  <c r="C984" i="1"/>
  <c r="D983" i="1"/>
  <c r="C983" i="1"/>
  <c r="H983" i="1" s="1"/>
  <c r="D982" i="1"/>
  <c r="C982" i="1"/>
  <c r="D981" i="1"/>
  <c r="C981" i="1"/>
  <c r="H981" i="1" s="1"/>
  <c r="D980" i="1"/>
  <c r="C980" i="1"/>
  <c r="D979" i="1"/>
  <c r="C979" i="1"/>
  <c r="H979" i="1" s="1"/>
  <c r="D978" i="1"/>
  <c r="C978" i="1"/>
  <c r="D977" i="1"/>
  <c r="C977" i="1"/>
  <c r="H977" i="1" s="1"/>
  <c r="D976" i="1"/>
  <c r="C976" i="1"/>
  <c r="D975" i="1"/>
  <c r="C975" i="1"/>
  <c r="H975" i="1" s="1"/>
  <c r="D974" i="1"/>
  <c r="C974" i="1"/>
  <c r="D973" i="1"/>
  <c r="C973" i="1"/>
  <c r="H973" i="1" s="1"/>
  <c r="D972" i="1"/>
  <c r="C972" i="1"/>
  <c r="D971" i="1"/>
  <c r="C971" i="1"/>
  <c r="H971" i="1" s="1"/>
  <c r="D970" i="1"/>
  <c r="C970" i="1"/>
  <c r="D969" i="1"/>
  <c r="C969" i="1"/>
  <c r="H969" i="1" s="1"/>
  <c r="D968" i="1"/>
  <c r="C968" i="1"/>
  <c r="D967" i="1"/>
  <c r="C967" i="1"/>
  <c r="H967" i="1" s="1"/>
  <c r="D966" i="1"/>
  <c r="C966" i="1"/>
  <c r="D965" i="1"/>
  <c r="C965" i="1"/>
  <c r="H965" i="1" s="1"/>
  <c r="D964" i="1"/>
  <c r="C964" i="1"/>
  <c r="D963" i="1"/>
  <c r="C963" i="1"/>
  <c r="H963" i="1" s="1"/>
  <c r="D962" i="1"/>
  <c r="C962" i="1"/>
  <c r="D961" i="1"/>
  <c r="C961" i="1"/>
  <c r="H961" i="1" s="1"/>
  <c r="D960" i="1"/>
  <c r="C960" i="1"/>
  <c r="D959" i="1"/>
  <c r="C959" i="1"/>
  <c r="H959" i="1" s="1"/>
  <c r="D958" i="1"/>
  <c r="C958" i="1"/>
  <c r="D957" i="1"/>
  <c r="C957" i="1"/>
  <c r="H957" i="1" s="1"/>
  <c r="D956" i="1"/>
  <c r="C956" i="1"/>
  <c r="D955" i="1"/>
  <c r="C955" i="1"/>
  <c r="H955" i="1" s="1"/>
  <c r="D954" i="1"/>
  <c r="C954" i="1"/>
  <c r="D953" i="1"/>
  <c r="C953" i="1"/>
  <c r="H953" i="1" s="1"/>
  <c r="D952" i="1"/>
  <c r="C952" i="1"/>
  <c r="D951" i="1"/>
  <c r="C951" i="1"/>
  <c r="H951" i="1" s="1"/>
  <c r="D950" i="1"/>
  <c r="C950" i="1"/>
  <c r="D949" i="1"/>
  <c r="C949" i="1"/>
  <c r="H949" i="1" s="1"/>
  <c r="D948" i="1"/>
  <c r="C948" i="1"/>
  <c r="D947" i="1"/>
  <c r="C947" i="1"/>
  <c r="H947" i="1" s="1"/>
  <c r="D946" i="1"/>
  <c r="C946" i="1"/>
  <c r="D945" i="1"/>
  <c r="C945" i="1"/>
  <c r="H945" i="1" s="1"/>
  <c r="D944" i="1"/>
  <c r="C944" i="1"/>
  <c r="D943" i="1"/>
  <c r="C943" i="1"/>
  <c r="H943" i="1" s="1"/>
  <c r="D942" i="1"/>
  <c r="C942" i="1"/>
  <c r="D941" i="1"/>
  <c r="C941" i="1"/>
  <c r="H941" i="1" s="1"/>
  <c r="D940" i="1"/>
  <c r="C940" i="1"/>
  <c r="D939" i="1"/>
  <c r="C939" i="1"/>
  <c r="H939" i="1" s="1"/>
  <c r="D938" i="1"/>
  <c r="C938" i="1"/>
  <c r="D937" i="1"/>
  <c r="C937" i="1"/>
  <c r="H937" i="1" s="1"/>
  <c r="D936" i="1"/>
  <c r="C936" i="1"/>
  <c r="D935" i="1"/>
  <c r="C935" i="1"/>
  <c r="H935" i="1" s="1"/>
  <c r="D934" i="1"/>
  <c r="C934" i="1"/>
  <c r="D933" i="1"/>
  <c r="C933" i="1"/>
  <c r="H933" i="1" s="1"/>
  <c r="D932" i="1"/>
  <c r="C932" i="1"/>
  <c r="D931" i="1"/>
  <c r="C931" i="1"/>
  <c r="H931" i="1" s="1"/>
  <c r="D930" i="1"/>
  <c r="C930" i="1"/>
  <c r="D929" i="1"/>
  <c r="C929" i="1"/>
  <c r="H929" i="1" s="1"/>
  <c r="D928" i="1"/>
  <c r="C928" i="1"/>
  <c r="D927" i="1"/>
  <c r="G927" i="1" s="1"/>
  <c r="C927" i="1"/>
  <c r="H927" i="1" s="1"/>
  <c r="G926" i="1"/>
  <c r="D926" i="1"/>
  <c r="C926" i="1"/>
  <c r="H926" i="1" s="1"/>
  <c r="G925" i="1"/>
  <c r="D925" i="1"/>
  <c r="C925" i="1"/>
  <c r="D924" i="1"/>
  <c r="G924" i="1" s="1"/>
  <c r="C924" i="1"/>
  <c r="D923" i="1"/>
  <c r="G923" i="1" s="1"/>
  <c r="C923" i="1"/>
  <c r="H923" i="1" s="1"/>
  <c r="G922" i="1"/>
  <c r="D922" i="1"/>
  <c r="C922" i="1"/>
  <c r="H922" i="1" s="1"/>
  <c r="G921" i="1"/>
  <c r="D921" i="1"/>
  <c r="C921" i="1"/>
  <c r="D920" i="1"/>
  <c r="G920" i="1" s="1"/>
  <c r="C920" i="1"/>
  <c r="D919" i="1"/>
  <c r="G919" i="1" s="1"/>
  <c r="C919" i="1"/>
  <c r="H919" i="1" s="1"/>
  <c r="G918" i="1"/>
  <c r="D918" i="1"/>
  <c r="C918" i="1"/>
  <c r="H918" i="1" s="1"/>
  <c r="G917" i="1"/>
  <c r="D917" i="1"/>
  <c r="C917" i="1"/>
  <c r="D916" i="1"/>
  <c r="G916" i="1" s="1"/>
  <c r="C916" i="1"/>
  <c r="D915" i="1"/>
  <c r="G915" i="1" s="1"/>
  <c r="C915" i="1"/>
  <c r="H915" i="1" s="1"/>
  <c r="G914" i="1"/>
  <c r="D914" i="1"/>
  <c r="C914" i="1"/>
  <c r="H914" i="1" s="1"/>
  <c r="G913" i="1"/>
  <c r="D913" i="1"/>
  <c r="C913" i="1"/>
  <c r="D912" i="1"/>
  <c r="G912" i="1" s="1"/>
  <c r="C912" i="1"/>
  <c r="D911" i="1"/>
  <c r="G911" i="1" s="1"/>
  <c r="C911" i="1"/>
  <c r="H911" i="1" s="1"/>
  <c r="G910" i="1"/>
  <c r="D910" i="1"/>
  <c r="C910" i="1"/>
  <c r="H910" i="1" s="1"/>
  <c r="G909" i="1"/>
  <c r="D909" i="1"/>
  <c r="C909" i="1"/>
  <c r="D908" i="1"/>
  <c r="G908" i="1" s="1"/>
  <c r="C908" i="1"/>
  <c r="D907" i="1"/>
  <c r="G907" i="1" s="1"/>
  <c r="C907" i="1"/>
  <c r="H907" i="1" s="1"/>
  <c r="G906" i="1"/>
  <c r="D906" i="1"/>
  <c r="C906" i="1"/>
  <c r="H906" i="1" s="1"/>
  <c r="G905" i="1"/>
  <c r="D905" i="1"/>
  <c r="C905" i="1"/>
  <c r="D904" i="1"/>
  <c r="G904" i="1" s="1"/>
  <c r="C904" i="1"/>
  <c r="D903" i="1"/>
  <c r="G903" i="1" s="1"/>
  <c r="C903" i="1"/>
  <c r="H903" i="1" s="1"/>
  <c r="G902" i="1"/>
  <c r="D902" i="1"/>
  <c r="C902" i="1"/>
  <c r="H902" i="1" s="1"/>
  <c r="G901" i="1"/>
  <c r="D901" i="1"/>
  <c r="C901" i="1"/>
  <c r="D900" i="1"/>
  <c r="G900" i="1" s="1"/>
  <c r="C900" i="1"/>
  <c r="D899" i="1"/>
  <c r="G899" i="1" s="1"/>
  <c r="C899" i="1"/>
  <c r="H899" i="1" s="1"/>
  <c r="G898" i="1"/>
  <c r="D898" i="1"/>
  <c r="C898" i="1"/>
  <c r="H898" i="1" s="1"/>
  <c r="G897" i="1"/>
  <c r="D897" i="1"/>
  <c r="C897" i="1"/>
  <c r="D896" i="1"/>
  <c r="G896" i="1" s="1"/>
  <c r="C896" i="1"/>
  <c r="D895" i="1"/>
  <c r="G895" i="1" s="1"/>
  <c r="C895" i="1"/>
  <c r="H895" i="1" s="1"/>
  <c r="G894" i="1"/>
  <c r="D894" i="1"/>
  <c r="C894" i="1"/>
  <c r="H894" i="1" s="1"/>
  <c r="G893" i="1"/>
  <c r="D893" i="1"/>
  <c r="C893" i="1"/>
  <c r="D892" i="1"/>
  <c r="G892" i="1" s="1"/>
  <c r="C892" i="1"/>
  <c r="D891" i="1"/>
  <c r="G891" i="1" s="1"/>
  <c r="C891" i="1"/>
  <c r="H891" i="1" s="1"/>
  <c r="G890" i="1"/>
  <c r="D890" i="1"/>
  <c r="C890" i="1"/>
  <c r="H890" i="1" s="1"/>
  <c r="G889" i="1"/>
  <c r="D889" i="1"/>
  <c r="C889" i="1"/>
  <c r="D888" i="1"/>
  <c r="G888" i="1" s="1"/>
  <c r="C888" i="1"/>
  <c r="D887" i="1"/>
  <c r="G887" i="1" s="1"/>
  <c r="C887" i="1"/>
  <c r="H887" i="1" s="1"/>
  <c r="G886" i="1"/>
  <c r="D886" i="1"/>
  <c r="C886" i="1"/>
  <c r="H886" i="1" s="1"/>
  <c r="G885" i="1"/>
  <c r="D885" i="1"/>
  <c r="C885" i="1"/>
  <c r="D884" i="1"/>
  <c r="G884" i="1" s="1"/>
  <c r="C884" i="1"/>
  <c r="D883" i="1"/>
  <c r="G883" i="1" s="1"/>
  <c r="C883" i="1"/>
  <c r="H883" i="1" s="1"/>
  <c r="G882" i="1"/>
  <c r="D882" i="1"/>
  <c r="C882" i="1"/>
  <c r="H882" i="1" s="1"/>
  <c r="G881" i="1"/>
  <c r="D881" i="1"/>
  <c r="C881" i="1"/>
  <c r="D880" i="1"/>
  <c r="G880" i="1" s="1"/>
  <c r="C880" i="1"/>
  <c r="D879" i="1"/>
  <c r="G879" i="1" s="1"/>
  <c r="C879" i="1"/>
  <c r="H879" i="1" s="1"/>
  <c r="G878" i="1"/>
  <c r="D878" i="1"/>
  <c r="C878" i="1"/>
  <c r="H878" i="1" s="1"/>
  <c r="G877" i="1"/>
  <c r="D877" i="1"/>
  <c r="C877" i="1"/>
  <c r="D876" i="1"/>
  <c r="G876" i="1" s="1"/>
  <c r="C876" i="1"/>
  <c r="D875" i="1"/>
  <c r="G875" i="1" s="1"/>
  <c r="C875" i="1"/>
  <c r="H875" i="1" s="1"/>
  <c r="G874" i="1"/>
  <c r="D874" i="1"/>
  <c r="C874" i="1"/>
  <c r="H874" i="1" s="1"/>
  <c r="G873" i="1"/>
  <c r="D873" i="1"/>
  <c r="C873" i="1"/>
  <c r="D872" i="1"/>
  <c r="G872" i="1" s="1"/>
  <c r="C872" i="1"/>
  <c r="D871" i="1"/>
  <c r="G871" i="1" s="1"/>
  <c r="C871" i="1"/>
  <c r="G870" i="1"/>
  <c r="D870" i="1"/>
  <c r="C870" i="1"/>
  <c r="H870" i="1" s="1"/>
  <c r="G869" i="1"/>
  <c r="D869" i="1"/>
  <c r="C869" i="1"/>
  <c r="G868" i="1"/>
  <c r="D868" i="1"/>
  <c r="C868" i="1"/>
  <c r="D867" i="1"/>
  <c r="G867" i="1" s="1"/>
  <c r="C867" i="1"/>
  <c r="H867" i="1" s="1"/>
  <c r="G866" i="1"/>
  <c r="D866" i="1"/>
  <c r="C866" i="1"/>
  <c r="H866" i="1" s="1"/>
  <c r="G865" i="1"/>
  <c r="D865" i="1"/>
  <c r="C865" i="1"/>
  <c r="D864" i="1"/>
  <c r="G864" i="1" s="1"/>
  <c r="C864" i="1"/>
  <c r="D863" i="1"/>
  <c r="G863" i="1" s="1"/>
  <c r="C863" i="1"/>
  <c r="H863" i="1" s="1"/>
  <c r="G862" i="1"/>
  <c r="D862" i="1"/>
  <c r="C862" i="1"/>
  <c r="H862" i="1" s="1"/>
  <c r="G861" i="1"/>
  <c r="D861" i="1"/>
  <c r="C861" i="1"/>
  <c r="D860" i="1"/>
  <c r="G860" i="1" s="1"/>
  <c r="C860" i="1"/>
  <c r="D859" i="1"/>
  <c r="G859" i="1" s="1"/>
  <c r="C859" i="1"/>
  <c r="H859" i="1" s="1"/>
  <c r="G858" i="1"/>
  <c r="D858" i="1"/>
  <c r="C858" i="1"/>
  <c r="H858" i="1" s="1"/>
  <c r="G857" i="1"/>
  <c r="D857" i="1"/>
  <c r="C857" i="1"/>
  <c r="D856" i="1"/>
  <c r="G856" i="1" s="1"/>
  <c r="C856" i="1"/>
  <c r="D855" i="1"/>
  <c r="G855" i="1" s="1"/>
  <c r="C855" i="1"/>
  <c r="G854" i="1"/>
  <c r="D854" i="1"/>
  <c r="C854" i="1"/>
  <c r="H854" i="1" s="1"/>
  <c r="G853" i="1"/>
  <c r="D853" i="1"/>
  <c r="C853" i="1"/>
  <c r="G852" i="1"/>
  <c r="D852" i="1"/>
  <c r="C852" i="1"/>
  <c r="D851" i="1"/>
  <c r="G851" i="1" s="1"/>
  <c r="C851" i="1"/>
  <c r="H851" i="1" s="1"/>
  <c r="G850" i="1"/>
  <c r="D850" i="1"/>
  <c r="C850" i="1"/>
  <c r="H850" i="1" s="1"/>
  <c r="G849" i="1"/>
  <c r="D849" i="1"/>
  <c r="C849" i="1"/>
  <c r="D848" i="1"/>
  <c r="G848" i="1" s="1"/>
  <c r="C848" i="1"/>
  <c r="D847" i="1"/>
  <c r="G847" i="1" s="1"/>
  <c r="C847" i="1"/>
  <c r="H847" i="1" s="1"/>
  <c r="G846" i="1"/>
  <c r="D846" i="1"/>
  <c r="C846" i="1"/>
  <c r="H846" i="1" s="1"/>
  <c r="G845" i="1"/>
  <c r="D845" i="1"/>
  <c r="C845" i="1"/>
  <c r="D844" i="1"/>
  <c r="G844" i="1" s="1"/>
  <c r="C844" i="1"/>
  <c r="D843" i="1"/>
  <c r="G843" i="1" s="1"/>
  <c r="C843" i="1"/>
  <c r="H843" i="1" s="1"/>
  <c r="G842" i="1"/>
  <c r="D842" i="1"/>
  <c r="C842" i="1"/>
  <c r="H842" i="1" s="1"/>
  <c r="G841" i="1"/>
  <c r="D841" i="1"/>
  <c r="C841" i="1"/>
  <c r="D840" i="1"/>
  <c r="G840" i="1" s="1"/>
  <c r="C840" i="1"/>
  <c r="D839" i="1"/>
  <c r="G839" i="1" s="1"/>
  <c r="C839" i="1"/>
  <c r="G838" i="1"/>
  <c r="D838" i="1"/>
  <c r="C838" i="1"/>
  <c r="H838" i="1" s="1"/>
  <c r="G837" i="1"/>
  <c r="D837" i="1"/>
  <c r="C837" i="1"/>
  <c r="G836" i="1"/>
  <c r="D836" i="1"/>
  <c r="C836" i="1"/>
  <c r="D835" i="1"/>
  <c r="G835" i="1" s="1"/>
  <c r="C835" i="1"/>
  <c r="H835" i="1" s="1"/>
  <c r="G834" i="1"/>
  <c r="D834" i="1"/>
  <c r="C834" i="1"/>
  <c r="H834" i="1" s="1"/>
  <c r="G833" i="1"/>
  <c r="D833" i="1"/>
  <c r="C833" i="1"/>
  <c r="D832" i="1"/>
  <c r="G832" i="1" s="1"/>
  <c r="C832" i="1"/>
  <c r="D831" i="1"/>
  <c r="G831" i="1" s="1"/>
  <c r="C831" i="1"/>
  <c r="H831" i="1" s="1"/>
  <c r="G830" i="1"/>
  <c r="D830" i="1"/>
  <c r="C830" i="1"/>
  <c r="H830" i="1" s="1"/>
  <c r="G829" i="1"/>
  <c r="D829" i="1"/>
  <c r="C829" i="1"/>
  <c r="D828" i="1"/>
  <c r="G828" i="1" s="1"/>
  <c r="C828" i="1"/>
  <c r="D827" i="1"/>
  <c r="G827" i="1" s="1"/>
  <c r="C827" i="1"/>
  <c r="H827" i="1" s="1"/>
  <c r="G826" i="1"/>
  <c r="D826" i="1"/>
  <c r="C826" i="1"/>
  <c r="H826" i="1" s="1"/>
  <c r="G825" i="1"/>
  <c r="D825" i="1"/>
  <c r="C825" i="1"/>
  <c r="D824" i="1"/>
  <c r="G824" i="1" s="1"/>
  <c r="C824" i="1"/>
  <c r="D823" i="1"/>
  <c r="G823" i="1" s="1"/>
  <c r="C823" i="1"/>
  <c r="G822" i="1"/>
  <c r="D822" i="1"/>
  <c r="C822" i="1"/>
  <c r="H822" i="1" s="1"/>
  <c r="G821" i="1"/>
  <c r="D821" i="1"/>
  <c r="C821" i="1"/>
  <c r="G820" i="1"/>
  <c r="D820" i="1"/>
  <c r="C820" i="1"/>
  <c r="D819" i="1"/>
  <c r="G819" i="1" s="1"/>
  <c r="C819" i="1"/>
  <c r="H819" i="1" s="1"/>
  <c r="G818" i="1"/>
  <c r="D818" i="1"/>
  <c r="C818" i="1"/>
  <c r="H818" i="1" s="1"/>
  <c r="G817" i="1"/>
  <c r="D817" i="1"/>
  <c r="C817" i="1"/>
  <c r="D816" i="1"/>
  <c r="G816" i="1" s="1"/>
  <c r="C816" i="1"/>
  <c r="D815" i="1"/>
  <c r="G815" i="1" s="1"/>
  <c r="C815" i="1"/>
  <c r="H815" i="1" s="1"/>
  <c r="G814" i="1"/>
  <c r="D814" i="1"/>
  <c r="C814" i="1"/>
  <c r="H814" i="1" s="1"/>
  <c r="G813" i="1"/>
  <c r="D813" i="1"/>
  <c r="C813" i="1"/>
  <c r="D812" i="1"/>
  <c r="G812" i="1" s="1"/>
  <c r="C812" i="1"/>
  <c r="D811" i="1"/>
  <c r="G811" i="1" s="1"/>
  <c r="C811" i="1"/>
  <c r="H811" i="1" s="1"/>
  <c r="G810" i="1"/>
  <c r="D810" i="1"/>
  <c r="C810" i="1"/>
  <c r="H810" i="1" s="1"/>
  <c r="D809" i="1"/>
  <c r="G809" i="1" s="1"/>
  <c r="C809" i="1"/>
  <c r="D808" i="1"/>
  <c r="G808" i="1" s="1"/>
  <c r="C808" i="1"/>
  <c r="H808" i="1" s="1"/>
  <c r="D807" i="1"/>
  <c r="G807" i="1" s="1"/>
  <c r="C807" i="1"/>
  <c r="G806" i="1"/>
  <c r="D806" i="1"/>
  <c r="C806" i="1"/>
  <c r="H806" i="1" s="1"/>
  <c r="D805" i="1"/>
  <c r="G805" i="1" s="1"/>
  <c r="C805" i="1"/>
  <c r="G804" i="1"/>
  <c r="D804" i="1"/>
  <c r="C804" i="1"/>
  <c r="H804" i="1" s="1"/>
  <c r="D803" i="1"/>
  <c r="G803" i="1" s="1"/>
  <c r="C803" i="1"/>
  <c r="H803" i="1" s="1"/>
  <c r="G802" i="1"/>
  <c r="D802" i="1"/>
  <c r="C802" i="1"/>
  <c r="H802" i="1" s="1"/>
  <c r="G801" i="1"/>
  <c r="D801" i="1"/>
  <c r="C801" i="1"/>
  <c r="H801" i="1" s="1"/>
  <c r="D800" i="1"/>
  <c r="G800" i="1" s="1"/>
  <c r="C800" i="1"/>
  <c r="D799" i="1"/>
  <c r="G799" i="1" s="1"/>
  <c r="C799" i="1"/>
  <c r="H799" i="1" s="1"/>
  <c r="D798" i="1"/>
  <c r="G798" i="1" s="1"/>
  <c r="C798" i="1"/>
  <c r="H798" i="1" s="1"/>
  <c r="G797" i="1"/>
  <c r="D797" i="1"/>
  <c r="C797" i="1"/>
  <c r="H797" i="1" s="1"/>
  <c r="D796" i="1"/>
  <c r="G796" i="1" s="1"/>
  <c r="C796" i="1"/>
  <c r="D795" i="1"/>
  <c r="G795" i="1" s="1"/>
  <c r="C795" i="1"/>
  <c r="H795" i="1" s="1"/>
  <c r="D794" i="1"/>
  <c r="G794" i="1" s="1"/>
  <c r="C794" i="1"/>
  <c r="H794" i="1" s="1"/>
  <c r="G793" i="1"/>
  <c r="D793" i="1"/>
  <c r="C793" i="1"/>
  <c r="H793" i="1" s="1"/>
  <c r="D792" i="1"/>
  <c r="G792" i="1" s="1"/>
  <c r="C792" i="1"/>
  <c r="D791" i="1"/>
  <c r="G791" i="1" s="1"/>
  <c r="C791" i="1"/>
  <c r="H791" i="1" s="1"/>
  <c r="D790" i="1"/>
  <c r="G790" i="1" s="1"/>
  <c r="C790" i="1"/>
  <c r="H790" i="1" s="1"/>
  <c r="G789" i="1"/>
  <c r="D789" i="1"/>
  <c r="C789" i="1"/>
  <c r="H789" i="1" s="1"/>
  <c r="D788" i="1"/>
  <c r="G788" i="1" s="1"/>
  <c r="C788" i="1"/>
  <c r="D787" i="1"/>
  <c r="G787" i="1" s="1"/>
  <c r="C787" i="1"/>
  <c r="H787" i="1" s="1"/>
  <c r="D786" i="1"/>
  <c r="G786" i="1" s="1"/>
  <c r="C786" i="1"/>
  <c r="H786" i="1" s="1"/>
  <c r="G785" i="1"/>
  <c r="D785" i="1"/>
  <c r="C785" i="1"/>
  <c r="H785" i="1" s="1"/>
  <c r="D784" i="1"/>
  <c r="G784" i="1" s="1"/>
  <c r="C784" i="1"/>
  <c r="D783" i="1"/>
  <c r="G783" i="1" s="1"/>
  <c r="C783" i="1"/>
  <c r="H783" i="1" s="1"/>
  <c r="D782" i="1"/>
  <c r="G782" i="1" s="1"/>
  <c r="C782" i="1"/>
  <c r="H782" i="1" s="1"/>
  <c r="G781" i="1"/>
  <c r="D781" i="1"/>
  <c r="C781" i="1"/>
  <c r="H781" i="1" s="1"/>
  <c r="D780" i="1"/>
  <c r="G780" i="1" s="1"/>
  <c r="C780" i="1"/>
  <c r="D779" i="1"/>
  <c r="G779" i="1" s="1"/>
  <c r="C779" i="1"/>
  <c r="H779" i="1" s="1"/>
  <c r="D778" i="1"/>
  <c r="G778" i="1" s="1"/>
  <c r="C778" i="1"/>
  <c r="H778" i="1" s="1"/>
  <c r="G777" i="1"/>
  <c r="D777" i="1"/>
  <c r="C777" i="1"/>
  <c r="H777" i="1" s="1"/>
  <c r="D776" i="1"/>
  <c r="G776" i="1" s="1"/>
  <c r="C776" i="1"/>
  <c r="D775" i="1"/>
  <c r="G775" i="1" s="1"/>
  <c r="C775" i="1"/>
  <c r="H775" i="1" s="1"/>
  <c r="D774" i="1"/>
  <c r="G774" i="1" s="1"/>
  <c r="C774" i="1"/>
  <c r="H774" i="1" s="1"/>
  <c r="G773" i="1"/>
  <c r="D773" i="1"/>
  <c r="C773" i="1"/>
  <c r="H773" i="1" s="1"/>
  <c r="D772" i="1"/>
  <c r="G772" i="1" s="1"/>
  <c r="C772" i="1"/>
  <c r="D771" i="1"/>
  <c r="G771" i="1" s="1"/>
  <c r="C771" i="1"/>
  <c r="H771" i="1" s="1"/>
  <c r="D770" i="1"/>
  <c r="G770" i="1" s="1"/>
  <c r="C770" i="1"/>
  <c r="H770" i="1" s="1"/>
  <c r="G769" i="1"/>
  <c r="D769" i="1"/>
  <c r="C769" i="1"/>
  <c r="H769" i="1" s="1"/>
  <c r="D768" i="1"/>
  <c r="G768" i="1" s="1"/>
  <c r="C768" i="1"/>
  <c r="D767" i="1"/>
  <c r="G767" i="1" s="1"/>
  <c r="C767" i="1"/>
  <c r="H767" i="1" s="1"/>
  <c r="D766" i="1"/>
  <c r="G766" i="1" s="1"/>
  <c r="C766" i="1"/>
  <c r="H766" i="1" s="1"/>
  <c r="G765" i="1"/>
  <c r="D765" i="1"/>
  <c r="C765" i="1"/>
  <c r="H765" i="1" s="1"/>
  <c r="D764" i="1"/>
  <c r="G764" i="1" s="1"/>
  <c r="C764" i="1"/>
  <c r="D763" i="1"/>
  <c r="G763" i="1" s="1"/>
  <c r="C763" i="1"/>
  <c r="H763" i="1" s="1"/>
  <c r="D762" i="1"/>
  <c r="G762" i="1" s="1"/>
  <c r="C762" i="1"/>
  <c r="H762" i="1" s="1"/>
  <c r="G761" i="1"/>
  <c r="D761" i="1"/>
  <c r="C761" i="1"/>
  <c r="H761" i="1" s="1"/>
  <c r="D760" i="1"/>
  <c r="G760" i="1" s="1"/>
  <c r="C760" i="1"/>
  <c r="D759" i="1"/>
  <c r="G759" i="1" s="1"/>
  <c r="C759" i="1"/>
  <c r="H759" i="1" s="1"/>
  <c r="D758" i="1"/>
  <c r="G758" i="1" s="1"/>
  <c r="C758" i="1"/>
  <c r="H758" i="1" s="1"/>
  <c r="G757" i="1"/>
  <c r="D757" i="1"/>
  <c r="C757" i="1"/>
  <c r="H757" i="1" s="1"/>
  <c r="D756" i="1"/>
  <c r="G756" i="1" s="1"/>
  <c r="C756" i="1"/>
  <c r="D755" i="1"/>
  <c r="G755" i="1" s="1"/>
  <c r="C755" i="1"/>
  <c r="H755" i="1" s="1"/>
  <c r="D754" i="1"/>
  <c r="G754" i="1" s="1"/>
  <c r="C754" i="1"/>
  <c r="H754" i="1" s="1"/>
  <c r="G753" i="1"/>
  <c r="D753" i="1"/>
  <c r="C753" i="1"/>
  <c r="H753" i="1" s="1"/>
  <c r="D752" i="1"/>
  <c r="G752" i="1" s="1"/>
  <c r="C752" i="1"/>
  <c r="D751" i="1"/>
  <c r="G751" i="1" s="1"/>
  <c r="C751" i="1"/>
  <c r="H751" i="1" s="1"/>
  <c r="D750" i="1"/>
  <c r="G750" i="1" s="1"/>
  <c r="C750" i="1"/>
  <c r="H750" i="1" s="1"/>
  <c r="G749" i="1"/>
  <c r="D749" i="1"/>
  <c r="C749" i="1"/>
  <c r="H749" i="1" s="1"/>
  <c r="D748" i="1"/>
  <c r="G748" i="1" s="1"/>
  <c r="C748" i="1"/>
  <c r="D747" i="1"/>
  <c r="G747" i="1" s="1"/>
  <c r="C747" i="1"/>
  <c r="H747" i="1" s="1"/>
  <c r="D746" i="1"/>
  <c r="G746" i="1" s="1"/>
  <c r="C746" i="1"/>
  <c r="H746" i="1" s="1"/>
  <c r="G745" i="1"/>
  <c r="D745" i="1"/>
  <c r="C745" i="1"/>
  <c r="H745" i="1" s="1"/>
  <c r="D744" i="1"/>
  <c r="G744" i="1" s="1"/>
  <c r="C744" i="1"/>
  <c r="D743" i="1"/>
  <c r="G743" i="1" s="1"/>
  <c r="C743" i="1"/>
  <c r="H743" i="1" s="1"/>
  <c r="D742" i="1"/>
  <c r="G742" i="1" s="1"/>
  <c r="C742" i="1"/>
  <c r="H742" i="1" s="1"/>
  <c r="G741" i="1"/>
  <c r="D741" i="1"/>
  <c r="C741" i="1"/>
  <c r="H741" i="1" s="1"/>
  <c r="D740" i="1"/>
  <c r="G740" i="1" s="1"/>
  <c r="C740" i="1"/>
  <c r="D739" i="1"/>
  <c r="G739" i="1" s="1"/>
  <c r="C739" i="1"/>
  <c r="H739" i="1" s="1"/>
  <c r="D738" i="1"/>
  <c r="G738" i="1" s="1"/>
  <c r="C738" i="1"/>
  <c r="H738" i="1" s="1"/>
  <c r="G737" i="1"/>
  <c r="D737" i="1"/>
  <c r="C737" i="1"/>
  <c r="H737" i="1" s="1"/>
  <c r="D736" i="1"/>
  <c r="G736" i="1" s="1"/>
  <c r="C736" i="1"/>
  <c r="D735" i="1"/>
  <c r="G735" i="1" s="1"/>
  <c r="C735" i="1"/>
  <c r="H735" i="1" s="1"/>
  <c r="D734" i="1"/>
  <c r="G734" i="1" s="1"/>
  <c r="C734" i="1"/>
  <c r="H734" i="1" s="1"/>
  <c r="G733" i="1"/>
  <c r="D733" i="1"/>
  <c r="C733" i="1"/>
  <c r="H733" i="1" s="1"/>
  <c r="D732" i="1"/>
  <c r="G732" i="1" s="1"/>
  <c r="C732" i="1"/>
  <c r="D731" i="1"/>
  <c r="G731" i="1" s="1"/>
  <c r="C731" i="1"/>
  <c r="H731" i="1" s="1"/>
  <c r="D730" i="1"/>
  <c r="G730" i="1" s="1"/>
  <c r="C730" i="1"/>
  <c r="H730" i="1" s="1"/>
  <c r="G729" i="1"/>
  <c r="D729" i="1"/>
  <c r="C729" i="1"/>
  <c r="H729" i="1" s="1"/>
  <c r="D728" i="1"/>
  <c r="G728" i="1" s="1"/>
  <c r="C728" i="1"/>
  <c r="D727" i="1"/>
  <c r="G727" i="1" s="1"/>
  <c r="C727" i="1"/>
  <c r="H727" i="1" s="1"/>
  <c r="D726" i="1"/>
  <c r="G726" i="1" s="1"/>
  <c r="C726" i="1"/>
  <c r="H726" i="1" s="1"/>
  <c r="G725" i="1"/>
  <c r="D725" i="1"/>
  <c r="C725" i="1"/>
  <c r="H725" i="1" s="1"/>
  <c r="D724" i="1"/>
  <c r="G724" i="1" s="1"/>
  <c r="C724" i="1"/>
  <c r="D723" i="1"/>
  <c r="G723" i="1" s="1"/>
  <c r="C723" i="1"/>
  <c r="H723" i="1" s="1"/>
  <c r="D722" i="1"/>
  <c r="G722" i="1" s="1"/>
  <c r="C722" i="1"/>
  <c r="H722" i="1" s="1"/>
  <c r="G721" i="1"/>
  <c r="D721" i="1"/>
  <c r="C721" i="1"/>
  <c r="H721" i="1" s="1"/>
  <c r="D720" i="1"/>
  <c r="G720" i="1" s="1"/>
  <c r="C720" i="1"/>
  <c r="D719" i="1"/>
  <c r="G719" i="1" s="1"/>
  <c r="C719" i="1"/>
  <c r="H719" i="1" s="1"/>
  <c r="D718" i="1"/>
  <c r="G718" i="1" s="1"/>
  <c r="C718" i="1"/>
  <c r="H718" i="1" s="1"/>
  <c r="G717" i="1"/>
  <c r="D717" i="1"/>
  <c r="C717" i="1"/>
  <c r="H717" i="1" s="1"/>
  <c r="D716" i="1"/>
  <c r="G716" i="1" s="1"/>
  <c r="C716" i="1"/>
  <c r="D715" i="1"/>
  <c r="G715" i="1" s="1"/>
  <c r="C715" i="1"/>
  <c r="H715" i="1" s="1"/>
  <c r="D714" i="1"/>
  <c r="G714" i="1" s="1"/>
  <c r="C714" i="1"/>
  <c r="H714" i="1" s="1"/>
  <c r="G713" i="1"/>
  <c r="D713" i="1"/>
  <c r="C713" i="1"/>
  <c r="H713" i="1" s="1"/>
  <c r="D712" i="1"/>
  <c r="G712" i="1" s="1"/>
  <c r="C712" i="1"/>
  <c r="D711" i="1"/>
  <c r="G711" i="1" s="1"/>
  <c r="C711" i="1"/>
  <c r="H711" i="1" s="1"/>
  <c r="D710" i="1"/>
  <c r="G710" i="1" s="1"/>
  <c r="C710" i="1"/>
  <c r="H710" i="1" s="1"/>
  <c r="G709" i="1"/>
  <c r="D709" i="1"/>
  <c r="C709" i="1"/>
  <c r="H709" i="1" s="1"/>
  <c r="D708" i="1"/>
  <c r="G708" i="1" s="1"/>
  <c r="C708" i="1"/>
  <c r="D707" i="1"/>
  <c r="G707" i="1" s="1"/>
  <c r="C707" i="1"/>
  <c r="H707" i="1" s="1"/>
  <c r="D706" i="1"/>
  <c r="G706" i="1" s="1"/>
  <c r="C706" i="1"/>
  <c r="H706" i="1" s="1"/>
  <c r="G705" i="1"/>
  <c r="D705" i="1"/>
  <c r="C705" i="1"/>
  <c r="H705" i="1" s="1"/>
  <c r="D704" i="1"/>
  <c r="G704" i="1" s="1"/>
  <c r="C704" i="1"/>
  <c r="D703" i="1"/>
  <c r="G703" i="1" s="1"/>
  <c r="C703" i="1"/>
  <c r="H703" i="1" s="1"/>
  <c r="D702" i="1"/>
  <c r="G702" i="1" s="1"/>
  <c r="C702" i="1"/>
  <c r="H702" i="1" s="1"/>
  <c r="G701" i="1"/>
  <c r="D701" i="1"/>
  <c r="C701" i="1"/>
  <c r="H701" i="1" s="1"/>
  <c r="D700" i="1"/>
  <c r="G700" i="1" s="1"/>
  <c r="C700" i="1"/>
  <c r="D699" i="1"/>
  <c r="G699" i="1" s="1"/>
  <c r="C699" i="1"/>
  <c r="H699" i="1" s="1"/>
  <c r="D698" i="1"/>
  <c r="G698" i="1" s="1"/>
  <c r="C698" i="1"/>
  <c r="H698" i="1" s="1"/>
  <c r="G697" i="1"/>
  <c r="D697" i="1"/>
  <c r="C697" i="1"/>
  <c r="H697" i="1" s="1"/>
  <c r="D696" i="1"/>
  <c r="G696" i="1" s="1"/>
  <c r="C696" i="1"/>
  <c r="D695" i="1"/>
  <c r="G695" i="1" s="1"/>
  <c r="C695" i="1"/>
  <c r="H695" i="1" s="1"/>
  <c r="D694" i="1"/>
  <c r="G694" i="1" s="1"/>
  <c r="C694" i="1"/>
  <c r="H694" i="1" s="1"/>
  <c r="G693" i="1"/>
  <c r="D693" i="1"/>
  <c r="C693" i="1"/>
  <c r="H693" i="1" s="1"/>
  <c r="D692" i="1"/>
  <c r="G692" i="1" s="1"/>
  <c r="C692" i="1"/>
  <c r="D691" i="1"/>
  <c r="G691" i="1" s="1"/>
  <c r="C691" i="1"/>
  <c r="H691" i="1" s="1"/>
  <c r="D690" i="1"/>
  <c r="G690" i="1" s="1"/>
  <c r="C690" i="1"/>
  <c r="H690" i="1" s="1"/>
  <c r="G689" i="1"/>
  <c r="D689" i="1"/>
  <c r="C689" i="1"/>
  <c r="H689" i="1" s="1"/>
  <c r="D688" i="1"/>
  <c r="G688" i="1" s="1"/>
  <c r="C688" i="1"/>
  <c r="D687" i="1"/>
  <c r="G687" i="1" s="1"/>
  <c r="C687" i="1"/>
  <c r="H687" i="1" s="1"/>
  <c r="D686" i="1"/>
  <c r="G686" i="1" s="1"/>
  <c r="C686" i="1"/>
  <c r="H686" i="1" s="1"/>
  <c r="G685" i="1"/>
  <c r="D685" i="1"/>
  <c r="C685" i="1"/>
  <c r="H685" i="1" s="1"/>
  <c r="D684" i="1"/>
  <c r="G684" i="1" s="1"/>
  <c r="C684" i="1"/>
  <c r="D683" i="1"/>
  <c r="G683" i="1" s="1"/>
  <c r="C683" i="1"/>
  <c r="H683" i="1" s="1"/>
  <c r="D682" i="1"/>
  <c r="G682" i="1" s="1"/>
  <c r="C682" i="1"/>
  <c r="H682" i="1" s="1"/>
  <c r="G681" i="1"/>
  <c r="D681" i="1"/>
  <c r="C681" i="1"/>
  <c r="H681" i="1" s="1"/>
  <c r="D680" i="1"/>
  <c r="G680" i="1" s="1"/>
  <c r="C680" i="1"/>
  <c r="D679" i="1"/>
  <c r="G679" i="1" s="1"/>
  <c r="C679" i="1"/>
  <c r="H679" i="1" s="1"/>
  <c r="D678" i="1"/>
  <c r="G678" i="1" s="1"/>
  <c r="C678" i="1"/>
  <c r="H678" i="1" s="1"/>
  <c r="G677" i="1"/>
  <c r="D677" i="1"/>
  <c r="C677" i="1"/>
  <c r="H677" i="1" s="1"/>
  <c r="D676" i="1"/>
  <c r="G676" i="1" s="1"/>
  <c r="C676" i="1"/>
  <c r="D675" i="1"/>
  <c r="G675" i="1" s="1"/>
  <c r="C675" i="1"/>
  <c r="H675" i="1" s="1"/>
  <c r="D674" i="1"/>
  <c r="G674" i="1" s="1"/>
  <c r="C674" i="1"/>
  <c r="H674" i="1" s="1"/>
  <c r="G673" i="1"/>
  <c r="D673" i="1"/>
  <c r="C673" i="1"/>
  <c r="H673" i="1" s="1"/>
  <c r="D672" i="1"/>
  <c r="G672" i="1" s="1"/>
  <c r="C672" i="1"/>
  <c r="D671" i="1"/>
  <c r="G671" i="1" s="1"/>
  <c r="C671" i="1"/>
  <c r="H671" i="1" s="1"/>
  <c r="D670" i="1"/>
  <c r="G670" i="1" s="1"/>
  <c r="C670" i="1"/>
  <c r="H670" i="1" s="1"/>
  <c r="G669" i="1"/>
  <c r="D669" i="1"/>
  <c r="C669" i="1"/>
  <c r="H669" i="1" s="1"/>
  <c r="D668" i="1"/>
  <c r="G668" i="1" s="1"/>
  <c r="C668" i="1"/>
  <c r="D667" i="1"/>
  <c r="G667" i="1" s="1"/>
  <c r="C667" i="1"/>
  <c r="H667" i="1" s="1"/>
  <c r="D666" i="1"/>
  <c r="G666" i="1" s="1"/>
  <c r="C666" i="1"/>
  <c r="H666" i="1" s="1"/>
  <c r="G665" i="1"/>
  <c r="D665" i="1"/>
  <c r="C665" i="1"/>
  <c r="H665" i="1" s="1"/>
  <c r="D664" i="1"/>
  <c r="G664" i="1" s="1"/>
  <c r="C664" i="1"/>
  <c r="D663" i="1"/>
  <c r="G663" i="1" s="1"/>
  <c r="C663" i="1"/>
  <c r="H663" i="1" s="1"/>
  <c r="D662" i="1"/>
  <c r="G662" i="1" s="1"/>
  <c r="C662" i="1"/>
  <c r="H662" i="1" s="1"/>
  <c r="G661" i="1"/>
  <c r="D661" i="1"/>
  <c r="C661" i="1"/>
  <c r="H661" i="1" s="1"/>
  <c r="D660" i="1"/>
  <c r="G660" i="1" s="1"/>
  <c r="C660" i="1"/>
  <c r="D659" i="1"/>
  <c r="G659" i="1" s="1"/>
  <c r="C659" i="1"/>
  <c r="H659" i="1" s="1"/>
  <c r="D658" i="1"/>
  <c r="G658" i="1" s="1"/>
  <c r="C658" i="1"/>
  <c r="H658" i="1" s="1"/>
  <c r="G657" i="1"/>
  <c r="D657" i="1"/>
  <c r="C657" i="1"/>
  <c r="H657" i="1" s="1"/>
  <c r="D656" i="1"/>
  <c r="G656" i="1" s="1"/>
  <c r="C656" i="1"/>
  <c r="D655" i="1"/>
  <c r="G655" i="1" s="1"/>
  <c r="C655" i="1"/>
  <c r="H655" i="1" s="1"/>
  <c r="D654" i="1"/>
  <c r="G654" i="1" s="1"/>
  <c r="C654" i="1"/>
  <c r="H654" i="1" s="1"/>
  <c r="G653" i="1"/>
  <c r="D653" i="1"/>
  <c r="C653" i="1"/>
  <c r="H653" i="1" s="1"/>
  <c r="D652" i="1"/>
  <c r="G652" i="1" s="1"/>
  <c r="C652" i="1"/>
  <c r="D651" i="1"/>
  <c r="G651" i="1" s="1"/>
  <c r="C651" i="1"/>
  <c r="H651" i="1" s="1"/>
  <c r="D650" i="1"/>
  <c r="G650" i="1" s="1"/>
  <c r="C650" i="1"/>
  <c r="H650" i="1" s="1"/>
  <c r="G649" i="1"/>
  <c r="D649" i="1"/>
  <c r="C649" i="1"/>
  <c r="D648" i="1"/>
  <c r="G648" i="1" s="1"/>
  <c r="C648" i="1"/>
  <c r="G647" i="1"/>
  <c r="D647" i="1"/>
  <c r="C647" i="1"/>
  <c r="H647" i="1" s="1"/>
  <c r="D646" i="1"/>
  <c r="G646" i="1" s="1"/>
  <c r="C646" i="1"/>
  <c r="G645" i="1"/>
  <c r="D645" i="1"/>
  <c r="C645" i="1"/>
  <c r="C642" i="1"/>
  <c r="C641" i="1"/>
  <c r="D636" i="1"/>
  <c r="G636" i="1" s="1"/>
  <c r="C636" i="1"/>
  <c r="G635" i="1"/>
  <c r="D635" i="1"/>
  <c r="C635" i="1"/>
  <c r="G632" i="1"/>
  <c r="D632" i="1"/>
  <c r="C632" i="1"/>
  <c r="D631" i="1"/>
  <c r="G631" i="1" s="1"/>
  <c r="C631" i="1"/>
  <c r="D630" i="1"/>
  <c r="G630" i="1" s="1"/>
  <c r="C630" i="1"/>
  <c r="H630" i="1" s="1"/>
  <c r="D629" i="1"/>
  <c r="G629" i="1" s="1"/>
  <c r="C629" i="1"/>
  <c r="G628" i="1"/>
  <c r="D628" i="1"/>
  <c r="C628" i="1"/>
  <c r="H628" i="1" s="1"/>
  <c r="D627" i="1"/>
  <c r="G627" i="1" s="1"/>
  <c r="C627" i="1"/>
  <c r="G626" i="1"/>
  <c r="D626" i="1"/>
  <c r="C626" i="1"/>
  <c r="H626" i="1" s="1"/>
  <c r="D625" i="1"/>
  <c r="G625" i="1" s="1"/>
  <c r="C625" i="1"/>
  <c r="G624" i="1"/>
  <c r="D624" i="1"/>
  <c r="C624" i="1"/>
  <c r="H624" i="1" s="1"/>
  <c r="D623" i="1"/>
  <c r="D622" i="1"/>
  <c r="G622" i="1" s="1"/>
  <c r="C622" i="1"/>
  <c r="D621" i="1"/>
  <c r="G621" i="1" s="1"/>
  <c r="C621" i="1"/>
  <c r="H621" i="1" s="1"/>
  <c r="D620" i="1"/>
  <c r="G620" i="1" s="1"/>
  <c r="C620" i="1"/>
  <c r="H620" i="1" s="1"/>
  <c r="G619" i="1"/>
  <c r="D619" i="1"/>
  <c r="C619" i="1"/>
  <c r="H619" i="1" s="1"/>
  <c r="D618" i="1"/>
  <c r="G618" i="1" s="1"/>
  <c r="C618" i="1"/>
  <c r="D617" i="1"/>
  <c r="G617" i="1" s="1"/>
  <c r="C617" i="1"/>
  <c r="H617" i="1" s="1"/>
  <c r="D616" i="1"/>
  <c r="G616" i="1" s="1"/>
  <c r="C616" i="1"/>
  <c r="H616" i="1" s="1"/>
  <c r="G615" i="1"/>
  <c r="D615" i="1"/>
  <c r="C615" i="1"/>
  <c r="H615" i="1" s="1"/>
  <c r="D614" i="1"/>
  <c r="G614" i="1" s="1"/>
  <c r="C614" i="1"/>
  <c r="D613" i="1"/>
  <c r="G613" i="1" s="1"/>
  <c r="C613" i="1"/>
  <c r="H613" i="1" s="1"/>
  <c r="D612" i="1"/>
  <c r="G612" i="1" s="1"/>
  <c r="C612" i="1"/>
  <c r="H612" i="1" s="1"/>
  <c r="G611" i="1"/>
  <c r="D611" i="1"/>
  <c r="C611" i="1"/>
  <c r="H611" i="1" s="1"/>
  <c r="D610" i="1"/>
  <c r="G610" i="1" s="1"/>
  <c r="C610" i="1"/>
  <c r="D609" i="1"/>
  <c r="G609" i="1" s="1"/>
  <c r="C609" i="1"/>
  <c r="H609" i="1" s="1"/>
  <c r="D608" i="1"/>
  <c r="G608" i="1" s="1"/>
  <c r="C608" i="1"/>
  <c r="H608" i="1" s="1"/>
  <c r="G607" i="1"/>
  <c r="D607" i="1"/>
  <c r="C607" i="1"/>
  <c r="H607" i="1" s="1"/>
  <c r="D606" i="1"/>
  <c r="G606" i="1" s="1"/>
  <c r="C606" i="1"/>
  <c r="D605" i="1"/>
  <c r="G605" i="1" s="1"/>
  <c r="C605" i="1"/>
  <c r="H605" i="1" s="1"/>
  <c r="G604" i="1"/>
  <c r="D604" i="1"/>
  <c r="C604" i="1"/>
  <c r="H604" i="1" s="1"/>
  <c r="C603" i="1"/>
  <c r="D602" i="1"/>
  <c r="G602" i="1" s="1"/>
  <c r="C602" i="1"/>
  <c r="H602" i="1" s="1"/>
  <c r="C601" i="1"/>
  <c r="D600" i="1"/>
  <c r="G600" i="1" s="1"/>
  <c r="C600" i="1"/>
  <c r="D599" i="1"/>
  <c r="G599" i="1" s="1"/>
  <c r="C599" i="1"/>
  <c r="H599" i="1" s="1"/>
  <c r="D598" i="1"/>
  <c r="G598" i="1" s="1"/>
  <c r="C598" i="1"/>
  <c r="H598" i="1" s="1"/>
  <c r="G597" i="1"/>
  <c r="D597" i="1"/>
  <c r="C597" i="1"/>
  <c r="H597" i="1" s="1"/>
  <c r="D596" i="1"/>
  <c r="G596" i="1" s="1"/>
  <c r="C596" i="1"/>
  <c r="G595" i="1"/>
  <c r="D595" i="1"/>
  <c r="C595" i="1"/>
  <c r="H595" i="1" s="1"/>
  <c r="D594" i="1"/>
  <c r="G594" i="1" s="1"/>
  <c r="C594" i="1"/>
  <c r="G593" i="1"/>
  <c r="D593" i="1"/>
  <c r="C593" i="1"/>
  <c r="H593" i="1" s="1"/>
  <c r="C592" i="1"/>
  <c r="G590" i="1"/>
  <c r="D590" i="1"/>
  <c r="C590" i="1"/>
  <c r="H590" i="1" s="1"/>
  <c r="D589" i="1"/>
  <c r="G589" i="1" s="1"/>
  <c r="C589" i="1"/>
  <c r="G588" i="1"/>
  <c r="D588" i="1"/>
  <c r="C588" i="1"/>
  <c r="H588" i="1" s="1"/>
  <c r="D587" i="1"/>
  <c r="G587" i="1" s="1"/>
  <c r="C587" i="1"/>
  <c r="G586" i="1"/>
  <c r="D586" i="1"/>
  <c r="C586" i="1"/>
  <c r="H586" i="1" s="1"/>
  <c r="D585" i="1"/>
  <c r="G585" i="1" s="1"/>
  <c r="C585" i="1"/>
  <c r="G584" i="1"/>
  <c r="D584" i="1"/>
  <c r="C584" i="1"/>
  <c r="H584" i="1" s="1"/>
  <c r="D583" i="1"/>
  <c r="G583" i="1" s="1"/>
  <c r="C583" i="1"/>
  <c r="G582" i="1"/>
  <c r="D582" i="1"/>
  <c r="C582" i="1"/>
  <c r="H582" i="1" s="1"/>
  <c r="D581" i="1"/>
  <c r="G581" i="1" s="1"/>
  <c r="C581" i="1"/>
  <c r="G580" i="1"/>
  <c r="D580" i="1"/>
  <c r="C580" i="1"/>
  <c r="H580" i="1" s="1"/>
  <c r="C579" i="1"/>
  <c r="C578" i="1"/>
  <c r="D577" i="1"/>
  <c r="G577" i="1" s="1"/>
  <c r="C577" i="1"/>
  <c r="G576" i="1"/>
  <c r="D576" i="1"/>
  <c r="C576" i="1"/>
  <c r="H576" i="1" s="1"/>
  <c r="D575" i="1"/>
  <c r="G575" i="1" s="1"/>
  <c r="C575" i="1"/>
  <c r="G574" i="1"/>
  <c r="D574" i="1"/>
  <c r="C574" i="1"/>
  <c r="H574" i="1" s="1"/>
  <c r="D573" i="1"/>
  <c r="G573" i="1" s="1"/>
  <c r="C573" i="1"/>
  <c r="G572" i="1"/>
  <c r="D572" i="1"/>
  <c r="C572" i="1"/>
  <c r="H572" i="1" s="1"/>
  <c r="D571" i="1"/>
  <c r="G571" i="1" s="1"/>
  <c r="C571" i="1"/>
  <c r="G570" i="1"/>
  <c r="D570" i="1"/>
  <c r="C570" i="1"/>
  <c r="H570" i="1" s="1"/>
  <c r="D569" i="1"/>
  <c r="G569" i="1" s="1"/>
  <c r="C569" i="1"/>
  <c r="G568" i="1"/>
  <c r="D568" i="1"/>
  <c r="C568" i="1"/>
  <c r="H568" i="1" s="1"/>
  <c r="D567" i="1"/>
  <c r="G567" i="1" s="1"/>
  <c r="C567" i="1"/>
  <c r="G566" i="1"/>
  <c r="D566" i="1"/>
  <c r="C566" i="1"/>
  <c r="H566" i="1" s="1"/>
  <c r="D564" i="1"/>
  <c r="G564" i="1" s="1"/>
  <c r="C564" i="1"/>
  <c r="G563" i="1"/>
  <c r="D563" i="1"/>
  <c r="C563" i="1"/>
  <c r="H563" i="1" s="1"/>
  <c r="D562" i="1"/>
  <c r="G562" i="1" s="1"/>
  <c r="C562" i="1"/>
  <c r="G561" i="1"/>
  <c r="D561" i="1"/>
  <c r="C561" i="1"/>
  <c r="H561" i="1" s="1"/>
  <c r="D560" i="1"/>
  <c r="G560" i="1" s="1"/>
  <c r="C560" i="1"/>
  <c r="G559" i="1"/>
  <c r="D559" i="1"/>
  <c r="C559" i="1"/>
  <c r="H559" i="1" s="1"/>
  <c r="D558" i="1"/>
  <c r="G558" i="1" s="1"/>
  <c r="C558" i="1"/>
  <c r="G557" i="1"/>
  <c r="D557" i="1"/>
  <c r="C557" i="1"/>
  <c r="H557" i="1" s="1"/>
  <c r="D556" i="1"/>
  <c r="G556" i="1" s="1"/>
  <c r="C556" i="1"/>
  <c r="G555" i="1"/>
  <c r="D555" i="1"/>
  <c r="C555" i="1"/>
  <c r="H555" i="1" s="1"/>
  <c r="D554" i="1"/>
  <c r="G554" i="1" s="1"/>
  <c r="C554" i="1"/>
  <c r="G553" i="1"/>
  <c r="D553" i="1"/>
  <c r="C553" i="1"/>
  <c r="H553" i="1" s="1"/>
  <c r="D552" i="1"/>
  <c r="G552" i="1" s="1"/>
  <c r="C552" i="1"/>
  <c r="C551" i="1"/>
  <c r="D550" i="1"/>
  <c r="G550" i="1" s="1"/>
  <c r="C550" i="1"/>
  <c r="G549" i="1"/>
  <c r="D549" i="1"/>
  <c r="C549" i="1"/>
  <c r="H549" i="1" s="1"/>
  <c r="D548" i="1"/>
  <c r="G548" i="1" s="1"/>
  <c r="C548" i="1"/>
  <c r="G547" i="1"/>
  <c r="D547" i="1"/>
  <c r="C547" i="1"/>
  <c r="H547" i="1" s="1"/>
  <c r="D546" i="1"/>
  <c r="G546" i="1" s="1"/>
  <c r="C546" i="1"/>
  <c r="G545" i="1"/>
  <c r="D545" i="1"/>
  <c r="C545" i="1"/>
  <c r="H545" i="1" s="1"/>
  <c r="D544" i="1"/>
  <c r="G544" i="1" s="1"/>
  <c r="C544" i="1"/>
  <c r="D543" i="1"/>
  <c r="G543" i="1" s="1"/>
  <c r="C543" i="1"/>
  <c r="G542" i="1"/>
  <c r="D542" i="1"/>
  <c r="C542" i="1"/>
  <c r="H542" i="1" s="1"/>
  <c r="D541" i="1"/>
  <c r="G541" i="1" s="1"/>
  <c r="C541" i="1"/>
  <c r="G540" i="1"/>
  <c r="D540" i="1"/>
  <c r="C540" i="1"/>
  <c r="H540" i="1" s="1"/>
  <c r="D539" i="1"/>
  <c r="G539" i="1" s="1"/>
  <c r="C539" i="1"/>
  <c r="G538" i="1"/>
  <c r="D538" i="1"/>
  <c r="C538" i="1"/>
  <c r="H538" i="1" s="1"/>
  <c r="D537" i="1"/>
  <c r="G537" i="1" s="1"/>
  <c r="C537" i="1"/>
  <c r="G536" i="1"/>
  <c r="D536" i="1"/>
  <c r="C536" i="1"/>
  <c r="H536" i="1" s="1"/>
  <c r="D535" i="1"/>
  <c r="G535" i="1" s="1"/>
  <c r="C535" i="1"/>
  <c r="G534" i="1"/>
  <c r="D534" i="1"/>
  <c r="C534" i="1"/>
  <c r="H534" i="1" s="1"/>
  <c r="D533" i="1"/>
  <c r="G533" i="1" s="1"/>
  <c r="C533" i="1"/>
  <c r="G532" i="1"/>
  <c r="D532" i="1"/>
  <c r="C532" i="1"/>
  <c r="H532" i="1" s="1"/>
  <c r="D531" i="1"/>
  <c r="G531" i="1" s="1"/>
  <c r="C531" i="1"/>
  <c r="D528" i="1"/>
  <c r="G528" i="1" s="1"/>
  <c r="C528" i="1"/>
  <c r="H528" i="1" s="1"/>
  <c r="D527" i="1"/>
  <c r="G527" i="1" s="1"/>
  <c r="C527" i="1"/>
  <c r="H527" i="1" s="1"/>
  <c r="C526" i="1"/>
  <c r="D525" i="1"/>
  <c r="G525" i="1" s="1"/>
  <c r="C525" i="1"/>
  <c r="D524" i="1"/>
  <c r="G524" i="1" s="1"/>
  <c r="C524" i="1"/>
  <c r="H524" i="1" s="1"/>
  <c r="C523" i="1"/>
  <c r="G522" i="1"/>
  <c r="D522" i="1"/>
  <c r="C522" i="1"/>
  <c r="H522" i="1" s="1"/>
  <c r="D521" i="1"/>
  <c r="G521" i="1" s="1"/>
  <c r="C521" i="1"/>
  <c r="C520" i="1"/>
  <c r="D519" i="1"/>
  <c r="G519" i="1" s="1"/>
  <c r="C519" i="1"/>
  <c r="H519" i="1" s="1"/>
  <c r="G518" i="1"/>
  <c r="D518" i="1"/>
  <c r="C518" i="1"/>
  <c r="H518" i="1" s="1"/>
  <c r="D517" i="1"/>
  <c r="G517" i="1" s="1"/>
  <c r="C517" i="1"/>
  <c r="D515" i="1"/>
  <c r="G515" i="1" s="1"/>
  <c r="C515" i="1"/>
  <c r="D514" i="1"/>
  <c r="G514" i="1" s="1"/>
  <c r="C514" i="1"/>
  <c r="H514" i="1" s="1"/>
  <c r="D513" i="1"/>
  <c r="G513" i="1" s="1"/>
  <c r="C513" i="1"/>
  <c r="H513" i="1" s="1"/>
  <c r="G512" i="1"/>
  <c r="D512" i="1"/>
  <c r="C512" i="1"/>
  <c r="H512" i="1" s="1"/>
  <c r="D511" i="1"/>
  <c r="G511" i="1" s="1"/>
  <c r="C511" i="1"/>
  <c r="D510" i="1"/>
  <c r="G510" i="1" s="1"/>
  <c r="C510" i="1"/>
  <c r="H510" i="1" s="1"/>
  <c r="D509" i="1"/>
  <c r="G509" i="1" s="1"/>
  <c r="C509" i="1"/>
  <c r="H509" i="1" s="1"/>
  <c r="C508" i="1"/>
  <c r="D507" i="1"/>
  <c r="G507" i="1" s="1"/>
  <c r="C507" i="1"/>
  <c r="D506" i="1"/>
  <c r="G506" i="1" s="1"/>
  <c r="C506" i="1"/>
  <c r="H506" i="1" s="1"/>
  <c r="D505" i="1"/>
  <c r="G505" i="1" s="1"/>
  <c r="C505" i="1"/>
  <c r="H505" i="1" s="1"/>
  <c r="G504" i="1"/>
  <c r="D504" i="1"/>
  <c r="C504" i="1"/>
  <c r="H504" i="1" s="1"/>
  <c r="D503" i="1"/>
  <c r="G503" i="1" s="1"/>
  <c r="C503" i="1"/>
  <c r="G502" i="1"/>
  <c r="D502" i="1"/>
  <c r="C502" i="1"/>
  <c r="H502" i="1" s="1"/>
  <c r="D501" i="1"/>
  <c r="G501" i="1" s="1"/>
  <c r="C501" i="1"/>
  <c r="G500" i="1"/>
  <c r="D500" i="1"/>
  <c r="C500" i="1"/>
  <c r="H500" i="1" s="1"/>
  <c r="D499" i="1"/>
  <c r="G499" i="1" s="1"/>
  <c r="C499" i="1"/>
  <c r="G498" i="1"/>
  <c r="D498" i="1"/>
  <c r="C498" i="1"/>
  <c r="H498" i="1" s="1"/>
  <c r="D497" i="1"/>
  <c r="G497" i="1" s="1"/>
  <c r="C497" i="1"/>
  <c r="G496" i="1"/>
  <c r="D496" i="1"/>
  <c r="C496" i="1"/>
  <c r="H496" i="1" s="1"/>
  <c r="D495" i="1"/>
  <c r="G495" i="1" s="1"/>
  <c r="C495" i="1"/>
  <c r="G494" i="1"/>
  <c r="D494" i="1"/>
  <c r="C494" i="1"/>
  <c r="H494" i="1" s="1"/>
  <c r="D493" i="1"/>
  <c r="G493" i="1" s="1"/>
  <c r="C493" i="1"/>
  <c r="G492" i="1"/>
  <c r="D492" i="1"/>
  <c r="C492" i="1"/>
  <c r="H492" i="1" s="1"/>
  <c r="D491" i="1"/>
  <c r="G491" i="1" s="1"/>
  <c r="C491" i="1"/>
  <c r="G490" i="1"/>
  <c r="D490" i="1"/>
  <c r="C490" i="1"/>
  <c r="H490" i="1" s="1"/>
  <c r="D489" i="1"/>
  <c r="G489" i="1" s="1"/>
  <c r="C489" i="1"/>
  <c r="G488" i="1"/>
  <c r="D488" i="1"/>
  <c r="C488" i="1"/>
  <c r="H488" i="1" s="1"/>
  <c r="D487" i="1"/>
  <c r="G487" i="1" s="1"/>
  <c r="C487" i="1"/>
  <c r="G486" i="1"/>
  <c r="D486" i="1"/>
  <c r="C486" i="1"/>
  <c r="H486" i="1" s="1"/>
  <c r="G484" i="1"/>
  <c r="D484" i="1"/>
  <c r="C484" i="1"/>
  <c r="H484" i="1" s="1"/>
  <c r="D483" i="1"/>
  <c r="G483" i="1" s="1"/>
  <c r="C483" i="1"/>
  <c r="G482" i="1"/>
  <c r="D482" i="1"/>
  <c r="C482" i="1"/>
  <c r="H482" i="1" s="1"/>
  <c r="D481" i="1"/>
  <c r="G481" i="1" s="1"/>
  <c r="C481" i="1"/>
  <c r="G480" i="1"/>
  <c r="D480" i="1"/>
  <c r="C480" i="1"/>
  <c r="H480" i="1" s="1"/>
  <c r="D479" i="1"/>
  <c r="G479" i="1" s="1"/>
  <c r="C479" i="1"/>
  <c r="G478" i="1"/>
  <c r="D478" i="1"/>
  <c r="C478" i="1"/>
  <c r="D477" i="1"/>
  <c r="G477" i="1" s="1"/>
  <c r="C477" i="1"/>
  <c r="D476" i="1"/>
  <c r="G476" i="1" s="1"/>
  <c r="C476" i="1"/>
  <c r="H476" i="1" s="1"/>
  <c r="D475" i="1"/>
  <c r="G475" i="1" s="1"/>
  <c r="C475" i="1"/>
  <c r="H475" i="1" s="1"/>
  <c r="G474" i="1"/>
  <c r="D474" i="1"/>
  <c r="C474" i="1"/>
  <c r="G472" i="1"/>
  <c r="D472" i="1"/>
  <c r="C472" i="1"/>
  <c r="D471" i="1"/>
  <c r="G471" i="1" s="1"/>
  <c r="C471" i="1"/>
  <c r="D470" i="1"/>
  <c r="C470" i="1"/>
  <c r="D469" i="1"/>
  <c r="C469" i="1"/>
  <c r="D468" i="1"/>
  <c r="G468" i="1" s="1"/>
  <c r="C468" i="1"/>
  <c r="G467" i="1"/>
  <c r="D467" i="1"/>
  <c r="C467" i="1"/>
  <c r="D466" i="1"/>
  <c r="C466" i="1"/>
  <c r="D465" i="1"/>
  <c r="C465" i="1"/>
  <c r="H465" i="1" s="1"/>
  <c r="G464" i="1"/>
  <c r="D464" i="1"/>
  <c r="C464" i="1"/>
  <c r="D463" i="1"/>
  <c r="G463" i="1" s="1"/>
  <c r="C463" i="1"/>
  <c r="D462" i="1"/>
  <c r="C462" i="1"/>
  <c r="D461" i="1"/>
  <c r="C461" i="1"/>
  <c r="D460" i="1"/>
  <c r="D459" i="1"/>
  <c r="G459" i="1" s="1"/>
  <c r="C459" i="1"/>
  <c r="D458" i="1"/>
  <c r="C458" i="1"/>
  <c r="D457" i="1"/>
  <c r="C457" i="1"/>
  <c r="D456" i="1"/>
  <c r="G456" i="1" s="1"/>
  <c r="C456" i="1"/>
  <c r="D455" i="1"/>
  <c r="G455" i="1" s="1"/>
  <c r="C455" i="1"/>
  <c r="D454" i="1"/>
  <c r="C454" i="1"/>
  <c r="D453" i="1"/>
  <c r="C453" i="1"/>
  <c r="G452" i="1"/>
  <c r="D452" i="1"/>
  <c r="C452" i="1"/>
  <c r="D451" i="1"/>
  <c r="G451" i="1" s="1"/>
  <c r="C451" i="1"/>
  <c r="D450" i="1"/>
  <c r="C450" i="1"/>
  <c r="D449" i="1"/>
  <c r="C449" i="1"/>
  <c r="D448" i="1"/>
  <c r="G448" i="1" s="1"/>
  <c r="C448" i="1"/>
  <c r="D447" i="1"/>
  <c r="G447" i="1" s="1"/>
  <c r="C447" i="1"/>
  <c r="D446" i="1"/>
  <c r="C446" i="1"/>
  <c r="D445" i="1"/>
  <c r="C445" i="1"/>
  <c r="G444" i="1"/>
  <c r="D444" i="1"/>
  <c r="C444" i="1"/>
  <c r="G443" i="1"/>
  <c r="D443" i="1"/>
  <c r="C443" i="1"/>
  <c r="D442" i="1"/>
  <c r="C442" i="1"/>
  <c r="D441" i="1"/>
  <c r="C441" i="1"/>
  <c r="D440" i="1"/>
  <c r="G440" i="1" s="1"/>
  <c r="C440" i="1"/>
  <c r="D439" i="1"/>
  <c r="G439" i="1" s="1"/>
  <c r="C439" i="1"/>
  <c r="D438" i="1"/>
  <c r="C438" i="1"/>
  <c r="D437" i="1"/>
  <c r="C437" i="1"/>
  <c r="D436" i="1"/>
  <c r="G436" i="1" s="1"/>
  <c r="C436" i="1"/>
  <c r="D435" i="1"/>
  <c r="G435" i="1" s="1"/>
  <c r="C435" i="1"/>
  <c r="C434" i="1"/>
  <c r="D433" i="1"/>
  <c r="C433" i="1"/>
  <c r="D432" i="1"/>
  <c r="G432" i="1" s="1"/>
  <c r="C432" i="1"/>
  <c r="G431" i="1"/>
  <c r="D431" i="1"/>
  <c r="C431" i="1"/>
  <c r="D430" i="1"/>
  <c r="C430" i="1"/>
  <c r="D429" i="1"/>
  <c r="C429" i="1"/>
  <c r="D428" i="1"/>
  <c r="G428" i="1" s="1"/>
  <c r="C428" i="1"/>
  <c r="D427" i="1"/>
  <c r="G427" i="1" s="1"/>
  <c r="C427" i="1"/>
  <c r="D426" i="1"/>
  <c r="C426" i="1"/>
  <c r="C425" i="1"/>
  <c r="C422" i="1"/>
  <c r="C421" i="1"/>
  <c r="D416" i="1"/>
  <c r="C416" i="1"/>
  <c r="G416" i="1" s="1"/>
  <c r="H415" i="1"/>
  <c r="D415" i="1"/>
  <c r="C415" i="1"/>
  <c r="G415" i="1" s="1"/>
  <c r="D414" i="1"/>
  <c r="H414" i="1" s="1"/>
  <c r="C414" i="1"/>
  <c r="D411" i="1"/>
  <c r="H411" i="1" s="1"/>
  <c r="C411" i="1"/>
  <c r="G411" i="1" s="1"/>
  <c r="D410" i="1"/>
  <c r="C410" i="1"/>
  <c r="D409" i="1"/>
  <c r="C409" i="1"/>
  <c r="G409" i="1" s="1"/>
  <c r="H408" i="1"/>
  <c r="D408" i="1"/>
  <c r="C408" i="1"/>
  <c r="G408" i="1" s="1"/>
  <c r="H407" i="1"/>
  <c r="D407" i="1"/>
  <c r="C407" i="1"/>
  <c r="D406" i="1"/>
  <c r="C406" i="1"/>
  <c r="G406" i="1" s="1"/>
  <c r="D405" i="1"/>
  <c r="C405" i="1"/>
  <c r="D404" i="1"/>
  <c r="H404" i="1" s="1"/>
  <c r="C404" i="1"/>
  <c r="D403" i="1"/>
  <c r="H403" i="1" s="1"/>
  <c r="C403" i="1"/>
  <c r="C402" i="1"/>
  <c r="C401" i="1"/>
  <c r="D400" i="1"/>
  <c r="H400" i="1" s="1"/>
  <c r="C400" i="1"/>
  <c r="G400" i="1" s="1"/>
  <c r="D399" i="1"/>
  <c r="H399" i="1" s="1"/>
  <c r="C399" i="1"/>
  <c r="G399" i="1" s="1"/>
  <c r="D398" i="1"/>
  <c r="C398" i="1"/>
  <c r="D397" i="1"/>
  <c r="C397" i="1"/>
  <c r="G397" i="1" s="1"/>
  <c r="C396" i="1"/>
  <c r="D395" i="1"/>
  <c r="H395" i="1" s="1"/>
  <c r="C395" i="1"/>
  <c r="D394" i="1"/>
  <c r="C394" i="1"/>
  <c r="D393" i="1"/>
  <c r="C393" i="1"/>
  <c r="D392" i="1"/>
  <c r="H392" i="1" s="1"/>
  <c r="C392" i="1"/>
  <c r="G392" i="1" s="1"/>
  <c r="D391" i="1"/>
  <c r="H391" i="1" s="1"/>
  <c r="C391" i="1"/>
  <c r="G391" i="1" s="1"/>
  <c r="D390" i="1"/>
  <c r="C390" i="1"/>
  <c r="D389" i="1"/>
  <c r="C389" i="1"/>
  <c r="G389" i="1" s="1"/>
  <c r="H388" i="1"/>
  <c r="D388" i="1"/>
  <c r="C388" i="1"/>
  <c r="G388" i="1" s="1"/>
  <c r="D387" i="1"/>
  <c r="H387" i="1" s="1"/>
  <c r="C387" i="1"/>
  <c r="D386" i="1"/>
  <c r="C386" i="1"/>
  <c r="D385" i="1"/>
  <c r="C385" i="1"/>
  <c r="D384" i="1"/>
  <c r="H384" i="1" s="1"/>
  <c r="C384" i="1"/>
  <c r="D383" i="1"/>
  <c r="H383" i="1" s="1"/>
  <c r="C383" i="1"/>
  <c r="D382" i="1"/>
  <c r="C382" i="1"/>
  <c r="D381" i="1"/>
  <c r="C381" i="1"/>
  <c r="H380" i="1"/>
  <c r="D380" i="1"/>
  <c r="C380" i="1"/>
  <c r="G380" i="1" s="1"/>
  <c r="D379" i="1"/>
  <c r="H379" i="1" s="1"/>
  <c r="C379" i="1"/>
  <c r="D378" i="1"/>
  <c r="C378" i="1"/>
  <c r="D377" i="1"/>
  <c r="C377" i="1"/>
  <c r="H376" i="1"/>
  <c r="D376" i="1"/>
  <c r="C376" i="1"/>
  <c r="G376" i="1" s="1"/>
  <c r="D375" i="1"/>
  <c r="H375" i="1" s="1"/>
  <c r="C375" i="1"/>
  <c r="D374" i="1"/>
  <c r="C374" i="1"/>
  <c r="D373" i="1"/>
  <c r="C373" i="1"/>
  <c r="G373" i="1" s="1"/>
  <c r="D372" i="1"/>
  <c r="H372" i="1" s="1"/>
  <c r="C372" i="1"/>
  <c r="G372" i="1" s="1"/>
  <c r="H371" i="1"/>
  <c r="D371" i="1"/>
  <c r="C371" i="1"/>
  <c r="G371" i="1" s="1"/>
  <c r="D370" i="1"/>
  <c r="C370" i="1"/>
  <c r="G370" i="1" s="1"/>
  <c r="D369" i="1"/>
  <c r="C369" i="1"/>
  <c r="G369" i="1" s="1"/>
  <c r="D367" i="1"/>
  <c r="H367" i="1" s="1"/>
  <c r="C367" i="1"/>
  <c r="H366" i="1"/>
  <c r="D366" i="1"/>
  <c r="C366" i="1"/>
  <c r="G366" i="1" s="1"/>
  <c r="D365" i="1"/>
  <c r="H365" i="1" s="1"/>
  <c r="C365" i="1"/>
  <c r="H364" i="1"/>
  <c r="D364" i="1"/>
  <c r="C364" i="1"/>
  <c r="G364" i="1" s="1"/>
  <c r="D363" i="1"/>
  <c r="H363" i="1" s="1"/>
  <c r="C363" i="1"/>
  <c r="H362" i="1"/>
  <c r="D362" i="1"/>
  <c r="C362" i="1"/>
  <c r="G362" i="1" s="1"/>
  <c r="D361" i="1"/>
  <c r="H361" i="1" s="1"/>
  <c r="C361" i="1"/>
  <c r="H360" i="1"/>
  <c r="D360" i="1"/>
  <c r="C360" i="1"/>
  <c r="D359" i="1"/>
  <c r="H359" i="1" s="1"/>
  <c r="C359" i="1"/>
  <c r="D358" i="1"/>
  <c r="H358" i="1" s="1"/>
  <c r="C358" i="1"/>
  <c r="G358" i="1" s="1"/>
  <c r="C357" i="1"/>
  <c r="C356" i="1"/>
  <c r="D354" i="1"/>
  <c r="H354" i="1" s="1"/>
  <c r="C354" i="1"/>
  <c r="G354" i="1" s="1"/>
  <c r="H353" i="1"/>
  <c r="D353" i="1"/>
  <c r="C353" i="1"/>
  <c r="G353" i="1" s="1"/>
  <c r="D352" i="1"/>
  <c r="H352" i="1" s="1"/>
  <c r="C352" i="1"/>
  <c r="D351" i="1"/>
  <c r="H351" i="1" s="1"/>
  <c r="C351" i="1"/>
  <c r="G351" i="1" s="1"/>
  <c r="C350" i="1"/>
  <c r="C349" i="1"/>
  <c r="D348" i="1"/>
  <c r="H348" i="1" s="1"/>
  <c r="C348" i="1"/>
  <c r="D347" i="1"/>
  <c r="H347" i="1" s="1"/>
  <c r="C347" i="1"/>
  <c r="G347" i="1" s="1"/>
  <c r="D346" i="1"/>
  <c r="H346" i="1" s="1"/>
  <c r="C346" i="1"/>
  <c r="G346" i="1" s="1"/>
  <c r="H345" i="1"/>
  <c r="D345" i="1"/>
  <c r="C345" i="1"/>
  <c r="D344" i="1"/>
  <c r="H344" i="1" s="1"/>
  <c r="C344" i="1"/>
  <c r="D343" i="1"/>
  <c r="H343" i="1" s="1"/>
  <c r="C343" i="1"/>
  <c r="G343" i="1" s="1"/>
  <c r="H342" i="1"/>
  <c r="D342" i="1"/>
  <c r="C342" i="1"/>
  <c r="G342" i="1" s="1"/>
  <c r="C341" i="1"/>
  <c r="D340" i="1"/>
  <c r="H340" i="1" s="1"/>
  <c r="C340" i="1"/>
  <c r="D339" i="1"/>
  <c r="H339" i="1" s="1"/>
  <c r="C339" i="1"/>
  <c r="G339" i="1" s="1"/>
  <c r="H338" i="1"/>
  <c r="D338" i="1"/>
  <c r="C338" i="1"/>
  <c r="G338" i="1" s="1"/>
  <c r="H337" i="1"/>
  <c r="D337" i="1"/>
  <c r="C337" i="1"/>
  <c r="D336" i="1"/>
  <c r="H336" i="1" s="1"/>
  <c r="C336" i="1"/>
  <c r="D335" i="1"/>
  <c r="H335" i="1" s="1"/>
  <c r="C335" i="1"/>
  <c r="G335" i="1" s="1"/>
  <c r="D334" i="1"/>
  <c r="H334" i="1" s="1"/>
  <c r="C334" i="1"/>
  <c r="G334" i="1" s="1"/>
  <c r="H333" i="1"/>
  <c r="D333" i="1"/>
  <c r="C333" i="1"/>
  <c r="G333" i="1" s="1"/>
  <c r="D332" i="1"/>
  <c r="H332" i="1" s="1"/>
  <c r="C332" i="1"/>
  <c r="D331" i="1"/>
  <c r="H331" i="1" s="1"/>
  <c r="C331" i="1"/>
  <c r="G331" i="1" s="1"/>
  <c r="D330" i="1"/>
  <c r="H330" i="1" s="1"/>
  <c r="C330" i="1"/>
  <c r="G330" i="1" s="1"/>
  <c r="D329" i="1"/>
  <c r="H329" i="1" s="1"/>
  <c r="C329" i="1"/>
  <c r="G329" i="1" s="1"/>
  <c r="H328" i="1"/>
  <c r="D328" i="1"/>
  <c r="C328" i="1"/>
  <c r="G328" i="1" s="1"/>
  <c r="D327" i="1"/>
  <c r="H327" i="1" s="1"/>
  <c r="C327" i="1"/>
  <c r="D326" i="1"/>
  <c r="H326" i="1" s="1"/>
  <c r="C326" i="1"/>
  <c r="G326" i="1" s="1"/>
  <c r="D325" i="1"/>
  <c r="H325" i="1" s="1"/>
  <c r="C325" i="1"/>
  <c r="H324" i="1"/>
  <c r="D324" i="1"/>
  <c r="C324" i="1"/>
  <c r="G324" i="1" s="1"/>
  <c r="D323" i="1"/>
  <c r="H323" i="1" s="1"/>
  <c r="C323" i="1"/>
  <c r="C322" i="1"/>
  <c r="D321" i="1"/>
  <c r="H321" i="1" s="1"/>
  <c r="C321" i="1"/>
  <c r="H320" i="1"/>
  <c r="D320" i="1"/>
  <c r="C320" i="1"/>
  <c r="G320" i="1" s="1"/>
  <c r="D319" i="1"/>
  <c r="H319" i="1" s="1"/>
  <c r="C319" i="1"/>
  <c r="H318" i="1"/>
  <c r="D318" i="1"/>
  <c r="C318" i="1"/>
  <c r="G318" i="1" s="1"/>
  <c r="D317" i="1"/>
  <c r="H317" i="1" s="1"/>
  <c r="C317" i="1"/>
  <c r="D315" i="1"/>
  <c r="H315" i="1" s="1"/>
  <c r="C315" i="1"/>
  <c r="D314" i="1"/>
  <c r="H314" i="1" s="1"/>
  <c r="C314" i="1"/>
  <c r="G314" i="1" s="1"/>
  <c r="D313" i="1"/>
  <c r="H313" i="1" s="1"/>
  <c r="C313" i="1"/>
  <c r="G313" i="1" s="1"/>
  <c r="H312" i="1"/>
  <c r="D312" i="1"/>
  <c r="C312" i="1"/>
  <c r="G312" i="1" s="1"/>
  <c r="D311" i="1"/>
  <c r="H311" i="1" s="1"/>
  <c r="C311" i="1"/>
  <c r="D310" i="1"/>
  <c r="H310" i="1" s="1"/>
  <c r="C310" i="1"/>
  <c r="G310" i="1" s="1"/>
  <c r="C309" i="1"/>
  <c r="D308" i="1"/>
  <c r="H308" i="1" s="1"/>
  <c r="C308" i="1"/>
  <c r="G308" i="1" s="1"/>
  <c r="H307" i="1"/>
  <c r="D307" i="1"/>
  <c r="C307" i="1"/>
  <c r="G307" i="1" s="1"/>
  <c r="D306" i="1"/>
  <c r="H306" i="1" s="1"/>
  <c r="C306" i="1"/>
  <c r="D305" i="1"/>
  <c r="H305" i="1" s="1"/>
  <c r="C305" i="1"/>
  <c r="G305" i="1" s="1"/>
  <c r="C304" i="1"/>
  <c r="D302" i="1"/>
  <c r="H302" i="1" s="1"/>
  <c r="C302" i="1"/>
  <c r="G302" i="1" s="1"/>
  <c r="H301" i="1"/>
  <c r="D301" i="1"/>
  <c r="C301" i="1"/>
  <c r="G301" i="1" s="1"/>
  <c r="D300" i="1"/>
  <c r="C300" i="1"/>
  <c r="D299" i="1"/>
  <c r="H299" i="1" s="1"/>
  <c r="C299" i="1"/>
  <c r="G299" i="1" s="1"/>
  <c r="D298" i="1"/>
  <c r="C298" i="1"/>
  <c r="G298" i="1" s="1"/>
  <c r="C294" i="1"/>
  <c r="C293" i="1"/>
  <c r="D292" i="1"/>
  <c r="C292" i="1"/>
  <c r="D291" i="1"/>
  <c r="C291" i="1"/>
  <c r="D290" i="1"/>
  <c r="C290" i="1"/>
  <c r="D289" i="1"/>
  <c r="C289" i="1"/>
  <c r="D288" i="1"/>
  <c r="C288" i="1"/>
  <c r="D287" i="1"/>
  <c r="C287" i="1"/>
  <c r="D286" i="1"/>
  <c r="C286" i="1"/>
  <c r="C285" i="1"/>
  <c r="D284" i="1"/>
  <c r="C284" i="1"/>
  <c r="D283" i="1"/>
  <c r="C283" i="1"/>
  <c r="D282" i="1"/>
  <c r="C282" i="1"/>
  <c r="D281" i="1"/>
  <c r="C281" i="1"/>
  <c r="D280" i="1"/>
  <c r="C280" i="1"/>
  <c r="C279" i="1"/>
  <c r="D278" i="1"/>
  <c r="C278" i="1"/>
  <c r="D277" i="1"/>
  <c r="C277" i="1"/>
  <c r="D276" i="1"/>
  <c r="C276" i="1"/>
  <c r="D275" i="1"/>
  <c r="C275" i="1"/>
  <c r="D274"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C242" i="1"/>
  <c r="D241" i="1"/>
  <c r="C241" i="1"/>
  <c r="D240" i="1"/>
  <c r="C240" i="1"/>
  <c r="D239" i="1"/>
  <c r="C239" i="1"/>
  <c r="D238" i="1"/>
  <c r="C238" i="1"/>
  <c r="D237" i="1"/>
  <c r="C237" i="1"/>
  <c r="D236" i="1"/>
  <c r="C236" i="1"/>
  <c r="D235" i="1"/>
  <c r="C235" i="1"/>
  <c r="D234" i="1"/>
  <c r="C234" i="1"/>
  <c r="D233" i="1"/>
  <c r="C233" i="1"/>
  <c r="D232" i="1"/>
  <c r="C232" i="1"/>
  <c r="D231" i="1"/>
  <c r="C231" i="1"/>
  <c r="C230" i="1"/>
  <c r="D229" i="1"/>
  <c r="C229" i="1"/>
  <c r="D228" i="1"/>
  <c r="C228" i="1"/>
  <c r="D227" i="1"/>
  <c r="C227" i="1"/>
  <c r="D225" i="1"/>
  <c r="C225" i="1"/>
  <c r="D224" i="1"/>
  <c r="C224" i="1"/>
  <c r="D223" i="1"/>
  <c r="C223" i="1"/>
  <c r="D222" i="1"/>
  <c r="C222" i="1"/>
  <c r="D221" i="1"/>
  <c r="C221" i="1"/>
  <c r="D220" i="1"/>
  <c r="C220" i="1"/>
  <c r="D219" i="1"/>
  <c r="C219" i="1"/>
  <c r="D218" i="1"/>
  <c r="C218" i="1"/>
  <c r="C217" i="1"/>
  <c r="D216" i="1"/>
  <c r="C216" i="1"/>
  <c r="D215" i="1"/>
  <c r="C215" i="1"/>
  <c r="D214" i="1"/>
  <c r="C214" i="1"/>
  <c r="D213" i="1"/>
  <c r="C213" i="1"/>
  <c r="D212" i="1"/>
  <c r="C212" i="1"/>
  <c r="H211" i="1"/>
  <c r="D211" i="1"/>
  <c r="C211" i="1"/>
  <c r="D210" i="1"/>
  <c r="H210" i="1" s="1"/>
  <c r="C210" i="1"/>
  <c r="D209" i="1"/>
  <c r="C209" i="1"/>
  <c r="G209" i="1" s="1"/>
  <c r="D208" i="1"/>
  <c r="C208" i="1"/>
  <c r="G208" i="1" s="1"/>
  <c r="D207" i="1"/>
  <c r="H207" i="1" s="1"/>
  <c r="C207" i="1"/>
  <c r="D206" i="1"/>
  <c r="H206" i="1" s="1"/>
  <c r="C206" i="1"/>
  <c r="D205" i="1"/>
  <c r="C205" i="1"/>
  <c r="C204" i="1"/>
  <c r="H203" i="1"/>
  <c r="D203" i="1"/>
  <c r="C203" i="1"/>
  <c r="D202" i="1"/>
  <c r="H202" i="1" s="1"/>
  <c r="C202" i="1"/>
  <c r="D201" i="1"/>
  <c r="C201" i="1"/>
  <c r="G201" i="1" s="1"/>
  <c r="D200" i="1"/>
  <c r="C200" i="1"/>
  <c r="G200" i="1" s="1"/>
  <c r="D199" i="1"/>
  <c r="H199" i="1" s="1"/>
  <c r="C199" i="1"/>
  <c r="D197" i="1"/>
  <c r="C197" i="1"/>
  <c r="G197" i="1" s="1"/>
  <c r="D196" i="1"/>
  <c r="C196" i="1"/>
  <c r="G196" i="1" s="1"/>
  <c r="D195" i="1"/>
  <c r="H195" i="1" s="1"/>
  <c r="C195" i="1"/>
  <c r="D194" i="1"/>
  <c r="H194" i="1" s="1"/>
  <c r="C194" i="1"/>
  <c r="D193" i="1"/>
  <c r="C193" i="1"/>
  <c r="D192" i="1"/>
  <c r="C192" i="1"/>
  <c r="H191" i="1"/>
  <c r="D191" i="1"/>
  <c r="C191" i="1"/>
  <c r="G191" i="1" s="1"/>
  <c r="D190" i="1"/>
  <c r="H190" i="1" s="1"/>
  <c r="C190" i="1"/>
  <c r="H189" i="1"/>
  <c r="D189" i="1"/>
  <c r="C189" i="1"/>
  <c r="D188" i="1"/>
  <c r="C188" i="1"/>
  <c r="G188" i="1" s="1"/>
  <c r="D187" i="1"/>
  <c r="C187" i="1"/>
  <c r="G187" i="1" s="1"/>
  <c r="D186" i="1"/>
  <c r="C186" i="1"/>
  <c r="G186" i="1" s="1"/>
  <c r="D185" i="1"/>
  <c r="C185" i="1"/>
  <c r="G185" i="1" s="1"/>
  <c r="H184" i="1"/>
  <c r="D184" i="1"/>
  <c r="C184" i="1"/>
  <c r="G184" i="1" s="1"/>
  <c r="H183" i="1"/>
  <c r="D183" i="1"/>
  <c r="C183" i="1"/>
  <c r="D182" i="1"/>
  <c r="H182" i="1" s="1"/>
  <c r="C182" i="1"/>
  <c r="D181" i="1"/>
  <c r="H181" i="1" s="1"/>
  <c r="C181" i="1"/>
  <c r="G181" i="1" s="1"/>
  <c r="H180" i="1"/>
  <c r="D180" i="1"/>
  <c r="C180" i="1"/>
  <c r="G180" i="1" s="1"/>
  <c r="H179" i="1"/>
  <c r="D179" i="1"/>
  <c r="C179" i="1"/>
  <c r="D178" i="1"/>
  <c r="H178" i="1" s="1"/>
  <c r="C178" i="1"/>
  <c r="D177" i="1"/>
  <c r="H177" i="1" s="1"/>
  <c r="C177" i="1"/>
  <c r="G177" i="1" s="1"/>
  <c r="H176" i="1"/>
  <c r="D176" i="1"/>
  <c r="C176" i="1"/>
  <c r="G176" i="1" s="1"/>
  <c r="H175" i="1"/>
  <c r="D175" i="1"/>
  <c r="C175" i="1"/>
  <c r="D174" i="1"/>
  <c r="H174" i="1" s="1"/>
  <c r="C174" i="1"/>
  <c r="D173" i="1"/>
  <c r="H173" i="1" s="1"/>
  <c r="C173" i="1"/>
  <c r="G173" i="1" s="1"/>
  <c r="D172" i="1"/>
  <c r="H172" i="1" s="1"/>
  <c r="C172" i="1"/>
  <c r="G172" i="1" s="1"/>
  <c r="H171" i="1"/>
  <c r="D171" i="1"/>
  <c r="C171" i="1"/>
  <c r="D170" i="1"/>
  <c r="H170" i="1" s="1"/>
  <c r="C170" i="1"/>
  <c r="D169" i="1"/>
  <c r="H169" i="1" s="1"/>
  <c r="C169" i="1"/>
  <c r="G169" i="1" s="1"/>
  <c r="D168" i="1"/>
  <c r="H168" i="1" s="1"/>
  <c r="C168" i="1"/>
  <c r="G168" i="1" s="1"/>
  <c r="H167" i="1"/>
  <c r="D167" i="1"/>
  <c r="C167" i="1"/>
  <c r="G167" i="1" s="1"/>
  <c r="D166" i="1"/>
  <c r="H166" i="1" s="1"/>
  <c r="C166" i="1"/>
  <c r="D165" i="1"/>
  <c r="H165" i="1" s="1"/>
  <c r="C165" i="1"/>
  <c r="G165" i="1" s="1"/>
  <c r="D164" i="1"/>
  <c r="H164" i="1" s="1"/>
  <c r="C164" i="1"/>
  <c r="G164" i="1" s="1"/>
  <c r="H163" i="1"/>
  <c r="D163" i="1"/>
  <c r="C163" i="1"/>
  <c r="G163" i="1" s="1"/>
  <c r="D162" i="1"/>
  <c r="H162" i="1" s="1"/>
  <c r="C162" i="1"/>
  <c r="D161" i="1"/>
  <c r="H161" i="1" s="1"/>
  <c r="C161" i="1"/>
  <c r="G161" i="1" s="1"/>
  <c r="H159" i="1"/>
  <c r="D159" i="1"/>
  <c r="C159" i="1"/>
  <c r="G159" i="1" s="1"/>
  <c r="D158" i="1"/>
  <c r="H158" i="1" s="1"/>
  <c r="C158" i="1"/>
  <c r="D157" i="1"/>
  <c r="H157" i="1" s="1"/>
  <c r="C157" i="1"/>
  <c r="G157" i="1" s="1"/>
  <c r="C156" i="1"/>
  <c r="H155" i="1"/>
  <c r="D155" i="1"/>
  <c r="C155" i="1"/>
  <c r="G155" i="1" s="1"/>
  <c r="H154" i="1"/>
  <c r="D154" i="1"/>
  <c r="C154" i="1"/>
  <c r="D153" i="1"/>
  <c r="H153" i="1" s="1"/>
  <c r="C153" i="1"/>
  <c r="D152" i="1"/>
  <c r="H152" i="1" s="1"/>
  <c r="C152" i="1"/>
  <c r="G152" i="1" s="1"/>
  <c r="H151" i="1"/>
  <c r="D151" i="1"/>
  <c r="C151" i="1"/>
  <c r="G151" i="1" s="1"/>
  <c r="H150" i="1"/>
  <c r="D150" i="1"/>
  <c r="C150" i="1"/>
  <c r="C149" i="1"/>
  <c r="D147" i="1"/>
  <c r="H147" i="1" s="1"/>
  <c r="C147" i="1"/>
  <c r="G147" i="1" s="1"/>
  <c r="D146" i="1"/>
  <c r="H146" i="1" s="1"/>
  <c r="C146" i="1"/>
  <c r="G146" i="1" s="1"/>
  <c r="H145" i="1"/>
  <c r="D145" i="1"/>
  <c r="C145" i="1"/>
  <c r="G145" i="1" s="1"/>
  <c r="D144" i="1"/>
  <c r="H144" i="1" s="1"/>
  <c r="C144" i="1"/>
  <c r="D143" i="1"/>
  <c r="H143" i="1" s="1"/>
  <c r="C143" i="1"/>
  <c r="G143" i="1" s="1"/>
  <c r="D142" i="1"/>
  <c r="H142" i="1" s="1"/>
  <c r="C142" i="1"/>
  <c r="G142" i="1" s="1"/>
  <c r="H141" i="1"/>
  <c r="D141" i="1"/>
  <c r="C141" i="1"/>
  <c r="G141" i="1" s="1"/>
  <c r="D140" i="1"/>
  <c r="H140" i="1" s="1"/>
  <c r="C140" i="1"/>
  <c r="D139" i="1"/>
  <c r="H139" i="1" s="1"/>
  <c r="C139" i="1"/>
  <c r="G139" i="1" s="1"/>
  <c r="D138" i="1"/>
  <c r="H138" i="1" s="1"/>
  <c r="C138" i="1"/>
  <c r="G138" i="1" s="1"/>
  <c r="C137" i="1"/>
  <c r="C136" i="1"/>
  <c r="D135" i="1"/>
  <c r="H135" i="1" s="1"/>
  <c r="C135" i="1"/>
  <c r="G135" i="1" s="1"/>
  <c r="D134" i="1"/>
  <c r="H134" i="1" s="1"/>
  <c r="C134" i="1"/>
  <c r="G134" i="1" s="1"/>
  <c r="H133" i="1"/>
  <c r="D133" i="1"/>
  <c r="C133" i="1"/>
  <c r="G133" i="1" s="1"/>
  <c r="D132" i="1"/>
  <c r="H132" i="1" s="1"/>
  <c r="C132" i="1"/>
  <c r="C131" i="1"/>
  <c r="D129" i="1"/>
  <c r="H129" i="1" s="1"/>
  <c r="C129" i="1"/>
  <c r="D128" i="1"/>
  <c r="H128" i="1" s="1"/>
  <c r="C128" i="1"/>
  <c r="G128" i="1" s="1"/>
  <c r="D127" i="1"/>
  <c r="H127" i="1" s="1"/>
  <c r="C127" i="1"/>
  <c r="G127" i="1" s="1"/>
  <c r="H126" i="1"/>
  <c r="D126" i="1"/>
  <c r="C126" i="1"/>
  <c r="G126" i="1" s="1"/>
  <c r="D125" i="1"/>
  <c r="H125" i="1" s="1"/>
  <c r="C125" i="1"/>
  <c r="D124" i="1"/>
  <c r="H124" i="1" s="1"/>
  <c r="C124" i="1"/>
  <c r="G124" i="1" s="1"/>
  <c r="D123" i="1"/>
  <c r="H123" i="1" s="1"/>
  <c r="C123" i="1"/>
  <c r="G123" i="1" s="1"/>
  <c r="H122" i="1"/>
  <c r="D122" i="1"/>
  <c r="C122" i="1"/>
  <c r="G122" i="1" s="1"/>
  <c r="C121" i="1"/>
  <c r="D120" i="1"/>
  <c r="C120" i="1"/>
  <c r="G120" i="1" s="1"/>
  <c r="D119" i="1"/>
  <c r="H119" i="1" s="1"/>
  <c r="C119" i="1"/>
  <c r="G119" i="1" s="1"/>
  <c r="H118" i="1"/>
  <c r="D118" i="1"/>
  <c r="C118" i="1"/>
  <c r="G118" i="1" s="1"/>
  <c r="D117" i="1"/>
  <c r="H117" i="1" s="1"/>
  <c r="C117" i="1"/>
  <c r="H116" i="1"/>
  <c r="D116" i="1"/>
  <c r="C116" i="1"/>
  <c r="G116" i="1" s="1"/>
  <c r="D115" i="1"/>
  <c r="H115" i="1" s="1"/>
  <c r="C115" i="1"/>
  <c r="H114" i="1"/>
  <c r="D114" i="1"/>
  <c r="C114" i="1"/>
  <c r="D113" i="1"/>
  <c r="H113" i="1" s="1"/>
  <c r="C113" i="1"/>
  <c r="H112" i="1"/>
  <c r="D112" i="1"/>
  <c r="C112" i="1"/>
  <c r="G112" i="1" s="1"/>
  <c r="D111" i="1"/>
  <c r="H111" i="1" s="1"/>
  <c r="C111" i="1"/>
  <c r="H110" i="1"/>
  <c r="D110" i="1"/>
  <c r="C110" i="1"/>
  <c r="G110" i="1" s="1"/>
  <c r="D109" i="1"/>
  <c r="H109" i="1" s="1"/>
  <c r="C109" i="1"/>
  <c r="H108" i="1"/>
  <c r="D108" i="1"/>
  <c r="C108" i="1"/>
  <c r="G108" i="1" s="1"/>
  <c r="D107" i="1"/>
  <c r="H107" i="1" s="1"/>
  <c r="C107" i="1"/>
  <c r="G107" i="1" s="1"/>
  <c r="H106" i="1"/>
  <c r="D106" i="1"/>
  <c r="C106" i="1"/>
  <c r="D105" i="1"/>
  <c r="H105" i="1" s="1"/>
  <c r="C105" i="1"/>
  <c r="H104" i="1"/>
  <c r="D104" i="1"/>
  <c r="C104" i="1"/>
  <c r="G104" i="1" s="1"/>
  <c r="D103" i="1"/>
  <c r="H103" i="1" s="1"/>
  <c r="C103" i="1"/>
  <c r="D101" i="1"/>
  <c r="H101" i="1" s="1"/>
  <c r="C101" i="1"/>
  <c r="G101" i="1" s="1"/>
  <c r="H100" i="1"/>
  <c r="D100" i="1"/>
  <c r="C100" i="1"/>
  <c r="G100" i="1" s="1"/>
  <c r="D99" i="1"/>
  <c r="H99" i="1" s="1"/>
  <c r="C99" i="1"/>
  <c r="D98" i="1"/>
  <c r="H98" i="1" s="1"/>
  <c r="C98" i="1"/>
  <c r="G98" i="1" s="1"/>
  <c r="D97" i="1"/>
  <c r="H97" i="1" s="1"/>
  <c r="C97" i="1"/>
  <c r="G97" i="1" s="1"/>
  <c r="H96" i="1"/>
  <c r="D96" i="1"/>
  <c r="C96" i="1"/>
  <c r="G96" i="1" s="1"/>
  <c r="D95" i="1"/>
  <c r="H95" i="1" s="1"/>
  <c r="C95" i="1"/>
  <c r="D94" i="1"/>
  <c r="H94" i="1" s="1"/>
  <c r="C94" i="1"/>
  <c r="G94" i="1" s="1"/>
  <c r="H93" i="1"/>
  <c r="D93" i="1"/>
  <c r="C93" i="1"/>
  <c r="G93" i="1" s="1"/>
  <c r="D92" i="1"/>
  <c r="H92" i="1" s="1"/>
  <c r="C92" i="1"/>
  <c r="H91" i="1"/>
  <c r="D91" i="1"/>
  <c r="C91" i="1"/>
  <c r="G91" i="1" s="1"/>
  <c r="D90" i="1"/>
  <c r="H90" i="1" s="1"/>
  <c r="C90" i="1"/>
  <c r="H89" i="1"/>
  <c r="D89" i="1"/>
  <c r="C89" i="1"/>
  <c r="G89" i="1" s="1"/>
  <c r="D88" i="1"/>
  <c r="H88" i="1" s="1"/>
  <c r="C88" i="1"/>
  <c r="H87" i="1"/>
  <c r="D87" i="1"/>
  <c r="C87" i="1"/>
  <c r="G87" i="1" s="1"/>
  <c r="D86" i="1"/>
  <c r="H86" i="1" s="1"/>
  <c r="C86" i="1"/>
  <c r="D85" i="1"/>
  <c r="H85" i="1" s="1"/>
  <c r="C85" i="1"/>
  <c r="G85" i="1" s="1"/>
  <c r="D84" i="1"/>
  <c r="H84" i="1" s="1"/>
  <c r="C84" i="1"/>
  <c r="G84" i="1" s="1"/>
  <c r="H83" i="1"/>
  <c r="D83" i="1"/>
  <c r="C83" i="1"/>
  <c r="G83" i="1" s="1"/>
  <c r="D82" i="1"/>
  <c r="H82" i="1" s="1"/>
  <c r="C82" i="1"/>
  <c r="D81" i="1"/>
  <c r="H81" i="1" s="1"/>
  <c r="C81" i="1"/>
  <c r="G81" i="1" s="1"/>
  <c r="D80" i="1"/>
  <c r="H80" i="1" s="1"/>
  <c r="C80" i="1"/>
  <c r="H79" i="1"/>
  <c r="D79" i="1"/>
  <c r="C79" i="1"/>
  <c r="G79" i="1" s="1"/>
  <c r="C78" i="1"/>
  <c r="D77" i="1"/>
  <c r="H77" i="1" s="1"/>
  <c r="C77" i="1"/>
  <c r="D76" i="1"/>
  <c r="H76" i="1" s="1"/>
  <c r="C76" i="1"/>
  <c r="G76" i="1" s="1"/>
  <c r="D75" i="1"/>
  <c r="H75" i="1" s="1"/>
  <c r="C75" i="1"/>
  <c r="G75" i="1" s="1"/>
  <c r="H74" i="1"/>
  <c r="D74" i="1"/>
  <c r="C74" i="1"/>
  <c r="D73" i="1"/>
  <c r="H73" i="1" s="1"/>
  <c r="C73" i="1"/>
  <c r="H72" i="1"/>
  <c r="D72" i="1"/>
  <c r="C72" i="1"/>
  <c r="G72" i="1" s="1"/>
  <c r="D71" i="1"/>
  <c r="H71" i="1" s="1"/>
  <c r="C71" i="1"/>
  <c r="H70" i="1"/>
  <c r="D70" i="1"/>
  <c r="C70" i="1"/>
  <c r="G70" i="1" s="1"/>
  <c r="D69" i="1"/>
  <c r="H69" i="1" s="1"/>
  <c r="C69" i="1"/>
  <c r="H68" i="1"/>
  <c r="D68" i="1"/>
  <c r="C68" i="1"/>
  <c r="G68" i="1" s="1"/>
  <c r="D67" i="1"/>
  <c r="H67" i="1" s="1"/>
  <c r="C67" i="1"/>
  <c r="H66" i="1"/>
  <c r="D66" i="1"/>
  <c r="C66" i="1"/>
  <c r="G66" i="1" s="1"/>
  <c r="D65" i="1"/>
  <c r="H65" i="1" s="1"/>
  <c r="C65" i="1"/>
  <c r="D64" i="1"/>
  <c r="H64" i="1" s="1"/>
  <c r="C64" i="1"/>
  <c r="G64" i="1" s="1"/>
  <c r="D63" i="1"/>
  <c r="C63" i="1"/>
  <c r="D62" i="1"/>
  <c r="H62" i="1" s="1"/>
  <c r="C62" i="1"/>
  <c r="G62" i="1" s="1"/>
  <c r="D61" i="1"/>
  <c r="H61" i="1" s="1"/>
  <c r="C61" i="1"/>
  <c r="G61" i="1" s="1"/>
  <c r="C60" i="1"/>
  <c r="H59" i="1"/>
  <c r="D59" i="1"/>
  <c r="C59" i="1"/>
  <c r="G59" i="1" s="1"/>
  <c r="D58" i="1"/>
  <c r="H58" i="1" s="1"/>
  <c r="C58" i="1"/>
  <c r="H57" i="1"/>
  <c r="D57" i="1"/>
  <c r="C57" i="1"/>
  <c r="G57" i="1" s="1"/>
  <c r="H56" i="1"/>
  <c r="D56" i="1"/>
  <c r="C56" i="1"/>
  <c r="G56" i="1" s="1"/>
  <c r="H55" i="1"/>
  <c r="D55" i="1"/>
  <c r="C55" i="1"/>
  <c r="D54" i="1"/>
  <c r="H54" i="1" s="1"/>
  <c r="C54" i="1"/>
  <c r="D53" i="1"/>
  <c r="H53" i="1" s="1"/>
  <c r="C53" i="1"/>
  <c r="H52" i="1"/>
  <c r="D52" i="1"/>
  <c r="C52" i="1"/>
  <c r="G52" i="1" s="1"/>
  <c r="D51" i="1"/>
  <c r="H51" i="1" s="1"/>
  <c r="C51" i="1"/>
  <c r="H50" i="1"/>
  <c r="D50" i="1"/>
  <c r="C50" i="1"/>
  <c r="G50" i="1" s="1"/>
  <c r="D49" i="1"/>
  <c r="H49" i="1" s="1"/>
  <c r="C49" i="1"/>
  <c r="H48" i="1"/>
  <c r="D48" i="1"/>
  <c r="C48" i="1"/>
  <c r="G48" i="1" s="1"/>
  <c r="D47" i="1"/>
  <c r="H47" i="1" s="1"/>
  <c r="C47" i="1"/>
  <c r="H46" i="1"/>
  <c r="D46" i="1"/>
  <c r="C46" i="1"/>
  <c r="G46" i="1" s="1"/>
  <c r="H44" i="1"/>
  <c r="D44" i="1"/>
  <c r="C44" i="1"/>
  <c r="G44" i="1" s="1"/>
  <c r="D43" i="1"/>
  <c r="H43" i="1" s="1"/>
  <c r="C43" i="1"/>
  <c r="H42" i="1"/>
  <c r="D42" i="1"/>
  <c r="C42" i="1"/>
  <c r="G42" i="1" s="1"/>
  <c r="D41" i="1"/>
  <c r="H41" i="1" s="1"/>
  <c r="C41" i="1"/>
  <c r="H40" i="1"/>
  <c r="D40" i="1"/>
  <c r="C40" i="1"/>
  <c r="G40" i="1" s="1"/>
  <c r="D39" i="1"/>
  <c r="H39" i="1" s="1"/>
  <c r="C39" i="1"/>
  <c r="H38" i="1"/>
  <c r="D38" i="1"/>
  <c r="C38" i="1"/>
  <c r="G38" i="1" s="1"/>
  <c r="D37" i="1"/>
  <c r="H37" i="1" s="1"/>
  <c r="C37" i="1"/>
  <c r="H36" i="1"/>
  <c r="D36" i="1"/>
  <c r="C36" i="1"/>
  <c r="G36" i="1" s="1"/>
  <c r="D35" i="1"/>
  <c r="H35" i="1" s="1"/>
  <c r="C35" i="1"/>
  <c r="H34" i="1"/>
  <c r="D34" i="1"/>
  <c r="C34" i="1"/>
  <c r="G34" i="1" s="1"/>
  <c r="D33" i="1"/>
  <c r="H33" i="1" s="1"/>
  <c r="C33" i="1"/>
  <c r="H32" i="1"/>
  <c r="D32" i="1"/>
  <c r="C32" i="1"/>
  <c r="G32" i="1" s="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G11" i="1" s="1"/>
  <c r="C11" i="1"/>
  <c r="D10" i="1"/>
  <c r="H10" i="1" s="1"/>
  <c r="C10" i="1"/>
  <c r="D9" i="1"/>
  <c r="H9" i="1" s="1"/>
  <c r="C9" i="1"/>
  <c r="D8" i="1"/>
  <c r="H8" i="1" s="1"/>
  <c r="C8" i="1"/>
  <c r="H7" i="1"/>
  <c r="D7" i="1"/>
  <c r="G7" i="1" s="1"/>
  <c r="C7" i="1"/>
  <c r="H6" i="1"/>
  <c r="G6" i="1"/>
  <c r="D6" i="1"/>
  <c r="C6" i="1"/>
  <c r="H5" i="1"/>
  <c r="G5" i="1"/>
  <c r="D5" i="1"/>
  <c r="C5" i="1"/>
  <c r="D4" i="1"/>
  <c r="G4" i="1" s="1"/>
  <c r="C4" i="1"/>
  <c r="C3" i="1"/>
  <c r="H1682" i="1" l="1"/>
  <c r="E326" i="9"/>
  <c r="B326" i="9" s="1"/>
  <c r="H1558" i="1"/>
  <c r="D22" i="7"/>
  <c r="C1555" i="1" s="1"/>
  <c r="G1555" i="1" s="1"/>
  <c r="I35" i="3"/>
  <c r="D1571" i="1"/>
  <c r="H1571" i="1" s="1"/>
  <c r="H1572" i="1"/>
  <c r="G1580" i="1"/>
  <c r="I1580" i="1" s="1"/>
  <c r="C1571" i="1"/>
  <c r="H1578" i="1"/>
  <c r="I1578" i="1" s="1"/>
  <c r="C1577" i="1"/>
  <c r="H34" i="3"/>
  <c r="E6" i="7"/>
  <c r="D1539" i="1" s="1"/>
  <c r="G1548" i="1"/>
  <c r="G1554" i="1"/>
  <c r="H1560" i="1"/>
  <c r="I1560" i="1" s="1"/>
  <c r="J1567" i="1"/>
  <c r="G1547" i="1"/>
  <c r="G1550" i="1"/>
  <c r="J1547" i="1"/>
  <c r="G1556" i="1"/>
  <c r="H1562" i="1"/>
  <c r="I1562" i="1" s="1"/>
  <c r="D6" i="7"/>
  <c r="D1540" i="1"/>
  <c r="H1540" i="1" s="1"/>
  <c r="G1541" i="1"/>
  <c r="H300" i="1"/>
  <c r="H423" i="1"/>
  <c r="G1558" i="1"/>
  <c r="D1526" i="1"/>
  <c r="H1526" i="1" s="1"/>
  <c r="H1528" i="1"/>
  <c r="H1536" i="1"/>
  <c r="H1524" i="1"/>
  <c r="H1518" i="1"/>
  <c r="H1521" i="1"/>
  <c r="H1523" i="1"/>
  <c r="D1514" i="1"/>
  <c r="H1514" i="1" s="1"/>
  <c r="H1511" i="1"/>
  <c r="H1513" i="1"/>
  <c r="E114" i="6"/>
  <c r="H1512" i="1"/>
  <c r="H1503" i="1"/>
  <c r="H1504" i="1"/>
  <c r="F107" i="6"/>
  <c r="E89" i="6"/>
  <c r="D1485" i="1" s="1"/>
  <c r="H1485" i="1"/>
  <c r="H1490" i="1"/>
  <c r="H1488" i="1"/>
  <c r="H1496" i="1"/>
  <c r="H1502" i="1"/>
  <c r="H1478" i="1"/>
  <c r="D1478" i="1"/>
  <c r="H1480" i="1"/>
  <c r="H1471" i="1"/>
  <c r="H1474" i="1"/>
  <c r="H1477" i="1"/>
  <c r="H1462" i="1"/>
  <c r="H1463" i="1"/>
  <c r="H1466" i="1"/>
  <c r="H1469" i="1"/>
  <c r="F61" i="6"/>
  <c r="H1458" i="1"/>
  <c r="H1461" i="1"/>
  <c r="H1435" i="1"/>
  <c r="E35" i="6"/>
  <c r="I28" i="3" s="1"/>
  <c r="H1436" i="1"/>
  <c r="H1444" i="1"/>
  <c r="H1456" i="1"/>
  <c r="H1450" i="1"/>
  <c r="H1453" i="1"/>
  <c r="H1455" i="1"/>
  <c r="D1431" i="1"/>
  <c r="H1434" i="1"/>
  <c r="D1432" i="1"/>
  <c r="G1432" i="1" s="1"/>
  <c r="H1425" i="1"/>
  <c r="H1427" i="1"/>
  <c r="H1424" i="1"/>
  <c r="F28" i="6"/>
  <c r="H1408" i="1"/>
  <c r="H1407" i="1"/>
  <c r="H1410" i="1"/>
  <c r="H1413" i="1"/>
  <c r="H1415" i="1"/>
  <c r="H1402" i="1"/>
  <c r="H1405" i="1"/>
  <c r="H1683" i="1"/>
  <c r="G1674" i="1"/>
  <c r="H1674" i="1"/>
  <c r="G1679" i="1"/>
  <c r="G1671" i="1"/>
  <c r="H1666" i="1"/>
  <c r="G1654" i="1"/>
  <c r="H1651" i="1"/>
  <c r="G1650" i="1"/>
  <c r="H1647" i="1"/>
  <c r="G1639" i="1"/>
  <c r="H1639" i="1"/>
  <c r="H1643" i="1"/>
  <c r="H1634" i="1"/>
  <c r="G1634" i="1"/>
  <c r="H1635" i="1"/>
  <c r="G1638" i="1"/>
  <c r="D51" i="8"/>
  <c r="C1628" i="1" s="1"/>
  <c r="H1628" i="1" s="1"/>
  <c r="H1631" i="1"/>
  <c r="H1623" i="1"/>
  <c r="G1626" i="1"/>
  <c r="H1619" i="1"/>
  <c r="G1606" i="1"/>
  <c r="C1604" i="1"/>
  <c r="H1604" i="1" s="1"/>
  <c r="H1611" i="1"/>
  <c r="H1603" i="1"/>
  <c r="G1602" i="1"/>
  <c r="H1599" i="1"/>
  <c r="H1587" i="1"/>
  <c r="G1590" i="1"/>
  <c r="G1583" i="1"/>
  <c r="H1583" i="1"/>
  <c r="E319" i="9"/>
  <c r="B319" i="9" s="1"/>
  <c r="G1400" i="1"/>
  <c r="E321" i="9"/>
  <c r="B321" i="9" s="1"/>
  <c r="E340" i="9"/>
  <c r="B340" i="9" s="1"/>
  <c r="H1304" i="1"/>
  <c r="H1306" i="1"/>
  <c r="H1308" i="1"/>
  <c r="H1310" i="1"/>
  <c r="H1312" i="1"/>
  <c r="H1314" i="1"/>
  <c r="H1316" i="1"/>
  <c r="H1318" i="1"/>
  <c r="H1320" i="1"/>
  <c r="H1322" i="1"/>
  <c r="H1324" i="1"/>
  <c r="H1326" i="1"/>
  <c r="H1328" i="1"/>
  <c r="H1330" i="1"/>
  <c r="H1332" i="1"/>
  <c r="H1334" i="1"/>
  <c r="H1336" i="1"/>
  <c r="H1338" i="1"/>
  <c r="H1340" i="1"/>
  <c r="H1342" i="1"/>
  <c r="H1344" i="1"/>
  <c r="H1346" i="1"/>
  <c r="H1348" i="1"/>
  <c r="H1350" i="1"/>
  <c r="H1352" i="1"/>
  <c r="H1354" i="1"/>
  <c r="H1356" i="1"/>
  <c r="H1358" i="1"/>
  <c r="H1360" i="1"/>
  <c r="H1362" i="1"/>
  <c r="H1364" i="1"/>
  <c r="H1366" i="1"/>
  <c r="H1368" i="1"/>
  <c r="H1370" i="1"/>
  <c r="H1372" i="1"/>
  <c r="H1374" i="1"/>
  <c r="H1376" i="1"/>
  <c r="H1378" i="1"/>
  <c r="H1380" i="1"/>
  <c r="H1382" i="1"/>
  <c r="H1384" i="1"/>
  <c r="H1386" i="1"/>
  <c r="H1388" i="1"/>
  <c r="H1390" i="1"/>
  <c r="H1392" i="1"/>
  <c r="H1394" i="1"/>
  <c r="H1396" i="1"/>
  <c r="H1398" i="1"/>
  <c r="H1400" i="1"/>
  <c r="E328" i="9"/>
  <c r="B328" i="9" s="1"/>
  <c r="E332" i="9"/>
  <c r="B332" i="9" s="1"/>
  <c r="H1300" i="1"/>
  <c r="F291" i="5"/>
  <c r="H1282" i="1"/>
  <c r="H1284" i="1"/>
  <c r="H1286" i="1"/>
  <c r="H1288" i="1"/>
  <c r="H1290" i="1"/>
  <c r="H1292" i="1"/>
  <c r="H1294" i="1"/>
  <c r="F274" i="5"/>
  <c r="H1268" i="1"/>
  <c r="H1269" i="1"/>
  <c r="H1271" i="1"/>
  <c r="H1273" i="1"/>
  <c r="H1275" i="1"/>
  <c r="H1277" i="1"/>
  <c r="E335" i="9"/>
  <c r="B335" i="9" s="1"/>
  <c r="C1295" i="1"/>
  <c r="H1295" i="1" s="1"/>
  <c r="C1278" i="1"/>
  <c r="H1278" i="1" s="1"/>
  <c r="C1281" i="1"/>
  <c r="H1281" i="1" s="1"/>
  <c r="E255" i="5"/>
  <c r="D1259" i="1" s="1"/>
  <c r="H1259" i="1" s="1"/>
  <c r="E303" i="9"/>
  <c r="B303" i="9" s="1"/>
  <c r="H1260" i="1"/>
  <c r="H1262" i="1"/>
  <c r="H1257" i="1"/>
  <c r="E251" i="5"/>
  <c r="H1256" i="1"/>
  <c r="H1258" i="1"/>
  <c r="H1253" i="1"/>
  <c r="H1252" i="1"/>
  <c r="D1207" i="1"/>
  <c r="E219" i="5"/>
  <c r="H1222" i="1"/>
  <c r="H1225" i="1"/>
  <c r="H1227" i="1"/>
  <c r="H1229" i="1"/>
  <c r="H1233" i="1"/>
  <c r="H1235" i="1"/>
  <c r="H1237" i="1"/>
  <c r="H1239" i="1"/>
  <c r="H1241" i="1"/>
  <c r="H1243" i="1"/>
  <c r="H1245" i="1"/>
  <c r="H1247" i="1"/>
  <c r="H1249" i="1"/>
  <c r="H1251" i="1"/>
  <c r="H1230" i="1"/>
  <c r="E322" i="9"/>
  <c r="B322" i="9" s="1"/>
  <c r="E325" i="9"/>
  <c r="B325" i="9" s="1"/>
  <c r="F197" i="5"/>
  <c r="C1201" i="1"/>
  <c r="C1190" i="1"/>
  <c r="D178" i="5"/>
  <c r="C1182" i="1" s="1"/>
  <c r="H1182" i="1" s="1"/>
  <c r="H339" i="9"/>
  <c r="D1223" i="1"/>
  <c r="H1224" i="1"/>
  <c r="F220" i="5"/>
  <c r="H1231" i="1"/>
  <c r="E337" i="9"/>
  <c r="B337" i="9" s="1"/>
  <c r="F181" i="5"/>
  <c r="E317" i="9"/>
  <c r="B317" i="9" s="1"/>
  <c r="E311" i="9"/>
  <c r="B311" i="9" s="1"/>
  <c r="E313" i="9"/>
  <c r="B313" i="9" s="1"/>
  <c r="F136" i="5"/>
  <c r="E119" i="5"/>
  <c r="D1124" i="1" s="1"/>
  <c r="H1094" i="1"/>
  <c r="H1096" i="1"/>
  <c r="H1098" i="1"/>
  <c r="H1100" i="1"/>
  <c r="H1102" i="1"/>
  <c r="H1104" i="1"/>
  <c r="H1087" i="1"/>
  <c r="H1089" i="1"/>
  <c r="H1091" i="1"/>
  <c r="H1088" i="1"/>
  <c r="H1090" i="1"/>
  <c r="H1092" i="1"/>
  <c r="H1083" i="1"/>
  <c r="H1085" i="1"/>
  <c r="H1081" i="1"/>
  <c r="H1082" i="1"/>
  <c r="H1084" i="1"/>
  <c r="H1086" i="1"/>
  <c r="D70" i="5"/>
  <c r="C1075" i="1" s="1"/>
  <c r="F76" i="5"/>
  <c r="H1077" i="1"/>
  <c r="H1079" i="1"/>
  <c r="H1061" i="1"/>
  <c r="H1063" i="1"/>
  <c r="H1065" i="1"/>
  <c r="H1067" i="1"/>
  <c r="H1062" i="1"/>
  <c r="H1064" i="1"/>
  <c r="H1066" i="1"/>
  <c r="H1057" i="1"/>
  <c r="H1058" i="1"/>
  <c r="H1060" i="1"/>
  <c r="H1055" i="1"/>
  <c r="H1050" i="1"/>
  <c r="H1052" i="1"/>
  <c r="H1054" i="1"/>
  <c r="H1056" i="1"/>
  <c r="H1049" i="1"/>
  <c r="H1048" i="1"/>
  <c r="H1047" i="1"/>
  <c r="H1046" i="1"/>
  <c r="H1045" i="1"/>
  <c r="H1040" i="1"/>
  <c r="H1042" i="1"/>
  <c r="H1044" i="1"/>
  <c r="H1039" i="1"/>
  <c r="H1034" i="1"/>
  <c r="H1036" i="1"/>
  <c r="H1038" i="1"/>
  <c r="H1024" i="1"/>
  <c r="H1026" i="1"/>
  <c r="H1028" i="1"/>
  <c r="H1030" i="1"/>
  <c r="H1032" i="1"/>
  <c r="H1017" i="1"/>
  <c r="H1018" i="1"/>
  <c r="H1020" i="1"/>
  <c r="H1022" i="1"/>
  <c r="F12" i="5"/>
  <c r="E7" i="5"/>
  <c r="D1012" i="1" s="1"/>
  <c r="H1014" i="1"/>
  <c r="H1016"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7" i="1"/>
  <c r="H823" i="1"/>
  <c r="H839" i="1"/>
  <c r="H855" i="1"/>
  <c r="H871" i="1"/>
  <c r="E73" i="9"/>
  <c r="B73" i="9" s="1"/>
  <c r="E123" i="9"/>
  <c r="B123" i="9" s="1"/>
  <c r="E151" i="9"/>
  <c r="B151" i="9" s="1"/>
  <c r="B269" i="9"/>
  <c r="B289" i="9"/>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B296" i="9"/>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0" i="1"/>
  <c r="H932" i="1"/>
  <c r="H934" i="1"/>
  <c r="H936" i="1"/>
  <c r="H938" i="1"/>
  <c r="H940" i="1"/>
  <c r="H942" i="1"/>
  <c r="H944" i="1"/>
  <c r="H946" i="1"/>
  <c r="H948" i="1"/>
  <c r="H950" i="1"/>
  <c r="H952" i="1"/>
  <c r="H954" i="1"/>
  <c r="H956" i="1"/>
  <c r="H958" i="1"/>
  <c r="H960" i="1"/>
  <c r="H962" i="1"/>
  <c r="H964" i="1"/>
  <c r="H966" i="1"/>
  <c r="H968" i="1"/>
  <c r="H970" i="1"/>
  <c r="H972" i="1"/>
  <c r="H974" i="1"/>
  <c r="H976" i="1"/>
  <c r="H978" i="1"/>
  <c r="H980" i="1"/>
  <c r="H982" i="1"/>
  <c r="H984" i="1"/>
  <c r="H986" i="1"/>
  <c r="H988" i="1"/>
  <c r="H990" i="1"/>
  <c r="H992" i="1"/>
  <c r="H994" i="1"/>
  <c r="H996" i="1"/>
  <c r="H998" i="1"/>
  <c r="H1000" i="1"/>
  <c r="H1002" i="1"/>
  <c r="E37" i="9"/>
  <c r="B37" i="9" s="1"/>
  <c r="E52" i="9"/>
  <c r="B52" i="9" s="1"/>
  <c r="E71" i="9"/>
  <c r="B71" i="9" s="1"/>
  <c r="E75" i="9"/>
  <c r="B75" i="9" s="1"/>
  <c r="E103" i="9"/>
  <c r="B103" i="9" s="1"/>
  <c r="E139" i="9"/>
  <c r="B139" i="9" s="1"/>
  <c r="E163" i="9"/>
  <c r="B163" i="9" s="1"/>
  <c r="F231" i="9"/>
  <c r="B231" i="9" s="1"/>
  <c r="F236" i="9"/>
  <c r="B236" i="9" s="1"/>
  <c r="B253" i="9"/>
  <c r="F268" i="9"/>
  <c r="B268" i="9" s="1"/>
  <c r="B281" i="9"/>
  <c r="H646" i="1"/>
  <c r="F656" i="4"/>
  <c r="H649" i="1"/>
  <c r="H648" i="1"/>
  <c r="H645" i="1"/>
  <c r="H636" i="1"/>
  <c r="H635" i="1"/>
  <c r="H625" i="1"/>
  <c r="H629" i="1"/>
  <c r="H632" i="1"/>
  <c r="H627" i="1"/>
  <c r="H631" i="1"/>
  <c r="E173" i="9"/>
  <c r="B173" i="9" s="1"/>
  <c r="E160" i="9"/>
  <c r="B160" i="9" s="1"/>
  <c r="E170" i="9"/>
  <c r="B170" i="9" s="1"/>
  <c r="B285" i="9"/>
  <c r="H596" i="1"/>
  <c r="H600" i="1"/>
  <c r="D601" i="1"/>
  <c r="G601" i="1" s="1"/>
  <c r="H606" i="1"/>
  <c r="H610" i="1"/>
  <c r="H614" i="1"/>
  <c r="H618" i="1"/>
  <c r="H622" i="1"/>
  <c r="E156" i="9"/>
  <c r="B156" i="9" s="1"/>
  <c r="E155" i="9"/>
  <c r="B155" i="9" s="1"/>
  <c r="E169" i="9"/>
  <c r="B169" i="9" s="1"/>
  <c r="H551" i="1"/>
  <c r="H546" i="1"/>
  <c r="H550" i="1"/>
  <c r="H554" i="1"/>
  <c r="H558" i="1"/>
  <c r="H562" i="1"/>
  <c r="H567" i="1"/>
  <c r="H571" i="1"/>
  <c r="H575" i="1"/>
  <c r="H579" i="1"/>
  <c r="H583" i="1"/>
  <c r="H587" i="1"/>
  <c r="H592" i="1"/>
  <c r="E584" i="4"/>
  <c r="D578" i="1" s="1"/>
  <c r="G578" i="1" s="1"/>
  <c r="E144" i="9"/>
  <c r="B144" i="9" s="1"/>
  <c r="B277" i="9"/>
  <c r="H544" i="1"/>
  <c r="H548" i="1"/>
  <c r="H552" i="1"/>
  <c r="H556" i="1"/>
  <c r="H560" i="1"/>
  <c r="H564" i="1"/>
  <c r="H569" i="1"/>
  <c r="H573" i="1"/>
  <c r="H577" i="1"/>
  <c r="H581" i="1"/>
  <c r="H585" i="1"/>
  <c r="H589" i="1"/>
  <c r="H594" i="1"/>
  <c r="H531" i="1"/>
  <c r="H535" i="1"/>
  <c r="H539" i="1"/>
  <c r="B273" i="9"/>
  <c r="E132" i="9"/>
  <c r="B132" i="9" s="1"/>
  <c r="E135" i="9"/>
  <c r="B135" i="9" s="1"/>
  <c r="H533" i="1"/>
  <c r="H537" i="1"/>
  <c r="H541" i="1"/>
  <c r="F609" i="4"/>
  <c r="H603" i="1"/>
  <c r="E597" i="4"/>
  <c r="D591" i="1" s="1"/>
  <c r="H543" i="1"/>
  <c r="D520" i="1"/>
  <c r="G520" i="1" s="1"/>
  <c r="H523" i="1"/>
  <c r="H508" i="1"/>
  <c r="H526" i="1"/>
  <c r="E491" i="4"/>
  <c r="D485" i="1" s="1"/>
  <c r="H503" i="1"/>
  <c r="H507" i="1"/>
  <c r="H511" i="1"/>
  <c r="H515" i="1"/>
  <c r="H517" i="1"/>
  <c r="H521" i="1"/>
  <c r="H525" i="1"/>
  <c r="E128" i="9"/>
  <c r="B128" i="9" s="1"/>
  <c r="H491" i="1"/>
  <c r="H495" i="1"/>
  <c r="H499" i="1"/>
  <c r="E112" i="9"/>
  <c r="B112" i="9" s="1"/>
  <c r="F264" i="9"/>
  <c r="B264" i="9" s="1"/>
  <c r="E120" i="9"/>
  <c r="B120" i="9" s="1"/>
  <c r="B261" i="9"/>
  <c r="H493" i="1"/>
  <c r="H497" i="1"/>
  <c r="H501" i="1"/>
  <c r="E116" i="9"/>
  <c r="B116" i="9" s="1"/>
  <c r="E119" i="9"/>
  <c r="B119" i="9" s="1"/>
  <c r="B265" i="9"/>
  <c r="H479" i="1"/>
  <c r="H483" i="1"/>
  <c r="H489" i="1"/>
  <c r="B257" i="9"/>
  <c r="E108" i="9"/>
  <c r="B108" i="9" s="1"/>
  <c r="H481" i="1"/>
  <c r="H487" i="1"/>
  <c r="E107" i="9"/>
  <c r="B107" i="9" s="1"/>
  <c r="F256" i="9"/>
  <c r="B256" i="9" s="1"/>
  <c r="H474" i="1"/>
  <c r="H478" i="1"/>
  <c r="H469" i="1"/>
  <c r="H477" i="1"/>
  <c r="E431" i="4"/>
  <c r="E430" i="4" s="1"/>
  <c r="D424" i="1" s="1"/>
  <c r="E96" i="9"/>
  <c r="B96" i="9" s="1"/>
  <c r="D425" i="1"/>
  <c r="G425" i="1" s="1"/>
  <c r="E91" i="9"/>
  <c r="B91" i="9" s="1"/>
  <c r="B249" i="9"/>
  <c r="G414" i="1"/>
  <c r="G407" i="1"/>
  <c r="G410" i="1"/>
  <c r="G405" i="1"/>
  <c r="G404" i="1"/>
  <c r="D402" i="1"/>
  <c r="G402" i="1" s="1"/>
  <c r="G401" i="1"/>
  <c r="G403" i="1"/>
  <c r="G395" i="1"/>
  <c r="G394" i="1"/>
  <c r="G393" i="1"/>
  <c r="G396" i="1"/>
  <c r="G398" i="1"/>
  <c r="F401" i="4"/>
  <c r="F393" i="4"/>
  <c r="G390" i="1"/>
  <c r="G384" i="1"/>
  <c r="G383" i="1"/>
  <c r="G386" i="1"/>
  <c r="G385" i="1"/>
  <c r="G387" i="1"/>
  <c r="G375" i="1"/>
  <c r="G378" i="1"/>
  <c r="G381" i="1"/>
  <c r="G374" i="1"/>
  <c r="G377" i="1"/>
  <c r="G379" i="1"/>
  <c r="G382" i="1"/>
  <c r="E373" i="4"/>
  <c r="D368" i="1" s="1"/>
  <c r="F374" i="4"/>
  <c r="G363" i="1"/>
  <c r="G367" i="1"/>
  <c r="G361" i="1"/>
  <c r="G365" i="1"/>
  <c r="D356" i="1"/>
  <c r="H356" i="1" s="1"/>
  <c r="G357" i="1"/>
  <c r="G356" i="1"/>
  <c r="D357" i="1"/>
  <c r="H357" i="1" s="1"/>
  <c r="G360" i="1"/>
  <c r="G359" i="1"/>
  <c r="F361" i="4"/>
  <c r="G337" i="1"/>
  <c r="G341" i="1"/>
  <c r="G345" i="1"/>
  <c r="G349" i="1"/>
  <c r="D350" i="1"/>
  <c r="H350" i="1" s="1"/>
  <c r="G350" i="1"/>
  <c r="G336" i="1"/>
  <c r="G340" i="1"/>
  <c r="G344" i="1"/>
  <c r="G348" i="1"/>
  <c r="G352" i="1"/>
  <c r="G332" i="1"/>
  <c r="D322" i="1"/>
  <c r="H322" i="1" s="1"/>
  <c r="G325" i="1"/>
  <c r="G323" i="1"/>
  <c r="G327" i="1"/>
  <c r="G317" i="1"/>
  <c r="G321" i="1"/>
  <c r="G319" i="1"/>
  <c r="G309" i="1"/>
  <c r="E309" i="4"/>
  <c r="G311" i="1"/>
  <c r="G315" i="1"/>
  <c r="G306" i="1"/>
  <c r="D422" i="1"/>
  <c r="H422" i="1" s="1"/>
  <c r="G421" i="1"/>
  <c r="F426" i="4"/>
  <c r="F428" i="4"/>
  <c r="H642" i="1"/>
  <c r="G300" i="1"/>
  <c r="G423" i="1"/>
  <c r="F289" i="4"/>
  <c r="E84" i="9"/>
  <c r="B84" i="9" s="1"/>
  <c r="E87" i="9"/>
  <c r="B87" i="9" s="1"/>
  <c r="E273" i="4"/>
  <c r="D269" i="1" s="1"/>
  <c r="G269" i="1" s="1"/>
  <c r="E80" i="9"/>
  <c r="B80" i="9" s="1"/>
  <c r="E76" i="9"/>
  <c r="B76" i="9" s="1"/>
  <c r="D230" i="4"/>
  <c r="C226" i="1" s="1"/>
  <c r="E72" i="9"/>
  <c r="B72" i="9" s="1"/>
  <c r="E230" i="4"/>
  <c r="D226" i="1" s="1"/>
  <c r="H226" i="1" s="1"/>
  <c r="E68" i="9"/>
  <c r="B68" i="9" s="1"/>
  <c r="D217" i="1"/>
  <c r="G212" i="1"/>
  <c r="B245" i="9"/>
  <c r="D204" i="1"/>
  <c r="G204" i="1" s="1"/>
  <c r="E202" i="4"/>
  <c r="D198" i="1" s="1"/>
  <c r="G205" i="1"/>
  <c r="E64" i="9"/>
  <c r="B64" i="9" s="1"/>
  <c r="E60" i="9"/>
  <c r="B60" i="9" s="1"/>
  <c r="G190" i="1"/>
  <c r="G193" i="1"/>
  <c r="G192" i="1"/>
  <c r="E56" i="9"/>
  <c r="B56" i="9" s="1"/>
  <c r="F244" i="9"/>
  <c r="B244" i="9" s="1"/>
  <c r="G189" i="1"/>
  <c r="H185" i="1"/>
  <c r="H188" i="1"/>
  <c r="H187" i="1"/>
  <c r="H186" i="1"/>
  <c r="D164" i="4"/>
  <c r="C160" i="1" s="1"/>
  <c r="E164" i="4"/>
  <c r="D160" i="1" s="1"/>
  <c r="G160" i="1" s="1"/>
  <c r="B240" i="9"/>
  <c r="G175" i="1"/>
  <c r="G179" i="1"/>
  <c r="G183" i="1"/>
  <c r="G174" i="1"/>
  <c r="G178" i="1"/>
  <c r="G182" i="1"/>
  <c r="F238" i="9"/>
  <c r="B238" i="9" s="1"/>
  <c r="G171" i="1"/>
  <c r="G166" i="1"/>
  <c r="G170" i="1"/>
  <c r="G162" i="1"/>
  <c r="G156" i="1"/>
  <c r="G158" i="1"/>
  <c r="E48" i="9"/>
  <c r="B48" i="9" s="1"/>
  <c r="G150" i="1"/>
  <c r="G154" i="1"/>
  <c r="G153" i="1"/>
  <c r="E140" i="4"/>
  <c r="G137" i="1"/>
  <c r="G140" i="1"/>
  <c r="G144" i="1"/>
  <c r="D131" i="1"/>
  <c r="H131" i="1" s="1"/>
  <c r="G132" i="1"/>
  <c r="G125" i="1"/>
  <c r="G129" i="1"/>
  <c r="G121" i="1"/>
  <c r="F125" i="4"/>
  <c r="G117" i="1"/>
  <c r="H120" i="1"/>
  <c r="G111" i="1"/>
  <c r="G115" i="1"/>
  <c r="F112" i="4"/>
  <c r="G114" i="1"/>
  <c r="G109" i="1"/>
  <c r="G113" i="1"/>
  <c r="G103" i="1"/>
  <c r="F235" i="9"/>
  <c r="B235" i="9" s="1"/>
  <c r="G106" i="1"/>
  <c r="G105" i="1"/>
  <c r="E44" i="9"/>
  <c r="G95" i="1"/>
  <c r="G99" i="1"/>
  <c r="G88" i="1"/>
  <c r="G92" i="1"/>
  <c r="B232" i="9"/>
  <c r="G90" i="1"/>
  <c r="G77" i="1"/>
  <c r="G74" i="1"/>
  <c r="E49" i="4"/>
  <c r="D45" i="1" s="1"/>
  <c r="H45" i="1" s="1"/>
  <c r="G73" i="1"/>
  <c r="G80" i="1"/>
  <c r="G78" i="1"/>
  <c r="G82" i="1"/>
  <c r="G86" i="1"/>
  <c r="G71" i="1"/>
  <c r="G69" i="1"/>
  <c r="G67" i="1"/>
  <c r="E36" i="9"/>
  <c r="G65" i="1"/>
  <c r="H63" i="1"/>
  <c r="F64" i="4"/>
  <c r="G60" i="1"/>
  <c r="G63" i="1"/>
  <c r="G58" i="1"/>
  <c r="G33" i="1"/>
  <c r="G37" i="1"/>
  <c r="G41" i="1"/>
  <c r="G49" i="1"/>
  <c r="G53" i="1"/>
  <c r="G35" i="1"/>
  <c r="G39" i="1"/>
  <c r="G43" i="1"/>
  <c r="G47" i="1"/>
  <c r="G51" i="1"/>
  <c r="G55" i="1"/>
  <c r="G54" i="1"/>
  <c r="G27" i="1"/>
  <c r="G28" i="1"/>
  <c r="G29" i="1"/>
  <c r="G30" i="1"/>
  <c r="G31" i="1"/>
  <c r="F29" i="4"/>
  <c r="G25" i="1"/>
  <c r="G26" i="1"/>
  <c r="G20" i="1"/>
  <c r="G23" i="1"/>
  <c r="F230" i="9"/>
  <c r="E28" i="9"/>
  <c r="B28" i="9" s="1"/>
  <c r="B230" i="9"/>
  <c r="G19" i="1"/>
  <c r="G21" i="1"/>
  <c r="G22" i="1"/>
  <c r="G24" i="1"/>
  <c r="G13" i="1"/>
  <c r="G14" i="1"/>
  <c r="G15" i="1"/>
  <c r="G16" i="1"/>
  <c r="G17" i="1"/>
  <c r="G18" i="1"/>
  <c r="G12" i="1"/>
  <c r="H4" i="1"/>
  <c r="G9" i="1"/>
  <c r="G10" i="1"/>
  <c r="H11" i="1"/>
  <c r="E327" i="9"/>
  <c r="B327" i="9" s="1"/>
  <c r="E312" i="9"/>
  <c r="B312" i="9" s="1"/>
  <c r="E329" i="9"/>
  <c r="B329" i="9" s="1"/>
  <c r="G8" i="1"/>
  <c r="H192" i="1"/>
  <c r="G194" i="1"/>
  <c r="H196" i="1"/>
  <c r="H200" i="1"/>
  <c r="G202" i="1"/>
  <c r="G206" i="1"/>
  <c r="H208" i="1"/>
  <c r="G210" i="1"/>
  <c r="H212" i="1"/>
  <c r="H298" i="1"/>
  <c r="G213" i="1"/>
  <c r="H213" i="1"/>
  <c r="G215" i="1"/>
  <c r="H215" i="1"/>
  <c r="G217" i="1"/>
  <c r="H217" i="1"/>
  <c r="G219" i="1"/>
  <c r="H219" i="1"/>
  <c r="G221" i="1"/>
  <c r="H221" i="1"/>
  <c r="G223" i="1"/>
  <c r="H223" i="1"/>
  <c r="G225" i="1"/>
  <c r="H225" i="1"/>
  <c r="G227" i="1"/>
  <c r="H227" i="1"/>
  <c r="G229" i="1"/>
  <c r="H229" i="1"/>
  <c r="G231" i="1"/>
  <c r="H231" i="1"/>
  <c r="G233" i="1"/>
  <c r="H233" i="1"/>
  <c r="G235" i="1"/>
  <c r="H235" i="1"/>
  <c r="G237" i="1"/>
  <c r="H237" i="1"/>
  <c r="G239" i="1"/>
  <c r="H239" i="1"/>
  <c r="G241" i="1"/>
  <c r="H241" i="1"/>
  <c r="G243" i="1"/>
  <c r="H243" i="1"/>
  <c r="G245" i="1"/>
  <c r="H245" i="1"/>
  <c r="G247" i="1"/>
  <c r="H247" i="1"/>
  <c r="G249" i="1"/>
  <c r="H249" i="1"/>
  <c r="G251" i="1"/>
  <c r="H251" i="1"/>
  <c r="G253" i="1"/>
  <c r="H253" i="1"/>
  <c r="G255" i="1"/>
  <c r="H255" i="1"/>
  <c r="G257" i="1"/>
  <c r="H257" i="1"/>
  <c r="G259" i="1"/>
  <c r="H259" i="1"/>
  <c r="G261" i="1"/>
  <c r="H261" i="1"/>
  <c r="G263" i="1"/>
  <c r="H263" i="1"/>
  <c r="G265" i="1"/>
  <c r="H265" i="1"/>
  <c r="G267" i="1"/>
  <c r="H267" i="1"/>
  <c r="G271" i="1"/>
  <c r="H271" i="1"/>
  <c r="G273" i="1"/>
  <c r="H273" i="1"/>
  <c r="G275" i="1"/>
  <c r="H275" i="1"/>
  <c r="G277" i="1"/>
  <c r="H277" i="1"/>
  <c r="G279" i="1"/>
  <c r="H279" i="1"/>
  <c r="G281" i="1"/>
  <c r="H281" i="1"/>
  <c r="G283" i="1"/>
  <c r="H283" i="1"/>
  <c r="G285" i="1"/>
  <c r="H285" i="1"/>
  <c r="G287" i="1"/>
  <c r="H287" i="1"/>
  <c r="G289" i="1"/>
  <c r="H289" i="1"/>
  <c r="G291" i="1"/>
  <c r="H291" i="1"/>
  <c r="G293" i="1"/>
  <c r="H293" i="1"/>
  <c r="H193" i="1"/>
  <c r="G195" i="1"/>
  <c r="H197" i="1"/>
  <c r="G199" i="1"/>
  <c r="H201" i="1"/>
  <c r="G203" i="1"/>
  <c r="H205" i="1"/>
  <c r="G207" i="1"/>
  <c r="H209" i="1"/>
  <c r="G211" i="1"/>
  <c r="G214" i="1"/>
  <c r="H214" i="1"/>
  <c r="G216" i="1"/>
  <c r="H216" i="1"/>
  <c r="G218" i="1"/>
  <c r="H218" i="1"/>
  <c r="G220" i="1"/>
  <c r="H220" i="1"/>
  <c r="G222" i="1"/>
  <c r="H222" i="1"/>
  <c r="G224" i="1"/>
  <c r="H224" i="1"/>
  <c r="G228" i="1"/>
  <c r="H228" i="1"/>
  <c r="G230" i="1"/>
  <c r="H230" i="1"/>
  <c r="G232" i="1"/>
  <c r="H232" i="1"/>
  <c r="G234" i="1"/>
  <c r="H234" i="1"/>
  <c r="G236" i="1"/>
  <c r="H236" i="1"/>
  <c r="G238" i="1"/>
  <c r="H238" i="1"/>
  <c r="G240" i="1"/>
  <c r="H240" i="1"/>
  <c r="G242" i="1"/>
  <c r="H242" i="1"/>
  <c r="G244" i="1"/>
  <c r="H244" i="1"/>
  <c r="G246" i="1"/>
  <c r="H246" i="1"/>
  <c r="G248" i="1"/>
  <c r="H248" i="1"/>
  <c r="G250" i="1"/>
  <c r="H250" i="1"/>
  <c r="G252" i="1"/>
  <c r="H252" i="1"/>
  <c r="G254" i="1"/>
  <c r="H254" i="1"/>
  <c r="G256" i="1"/>
  <c r="H256" i="1"/>
  <c r="G258" i="1"/>
  <c r="H258" i="1"/>
  <c r="G260" i="1"/>
  <c r="H260" i="1"/>
  <c r="G262" i="1"/>
  <c r="H262" i="1"/>
  <c r="G264" i="1"/>
  <c r="H264" i="1"/>
  <c r="G266" i="1"/>
  <c r="H266" i="1"/>
  <c r="G268" i="1"/>
  <c r="H268" i="1"/>
  <c r="G270" i="1"/>
  <c r="H270" i="1"/>
  <c r="G272" i="1"/>
  <c r="H272" i="1"/>
  <c r="G274" i="1"/>
  <c r="H274" i="1"/>
  <c r="G276" i="1"/>
  <c r="H276" i="1"/>
  <c r="G278" i="1"/>
  <c r="H278" i="1"/>
  <c r="G280" i="1"/>
  <c r="H280" i="1"/>
  <c r="G282" i="1"/>
  <c r="H282" i="1"/>
  <c r="G284" i="1"/>
  <c r="H284" i="1"/>
  <c r="G286" i="1"/>
  <c r="H286" i="1"/>
  <c r="G288" i="1"/>
  <c r="H288" i="1"/>
  <c r="G290" i="1"/>
  <c r="H290" i="1"/>
  <c r="G292" i="1"/>
  <c r="H292" i="1"/>
  <c r="G294" i="1"/>
  <c r="H294" i="1"/>
  <c r="H369" i="1"/>
  <c r="H373" i="1"/>
  <c r="H377" i="1"/>
  <c r="H381" i="1"/>
  <c r="H385" i="1"/>
  <c r="H389" i="1"/>
  <c r="H393" i="1"/>
  <c r="H397" i="1"/>
  <c r="H401" i="1"/>
  <c r="H405" i="1"/>
  <c r="H409" i="1"/>
  <c r="H416" i="1"/>
  <c r="H433" i="1"/>
  <c r="G433" i="1"/>
  <c r="H441" i="1"/>
  <c r="G441" i="1"/>
  <c r="H449" i="1"/>
  <c r="G449" i="1"/>
  <c r="H457" i="1"/>
  <c r="G457" i="1"/>
  <c r="H461" i="1"/>
  <c r="G461" i="1"/>
  <c r="H370" i="1"/>
  <c r="H374" i="1"/>
  <c r="H378" i="1"/>
  <c r="H382" i="1"/>
  <c r="H386" i="1"/>
  <c r="H390" i="1"/>
  <c r="H394" i="1"/>
  <c r="H398" i="1"/>
  <c r="H406" i="1"/>
  <c r="H410" i="1"/>
  <c r="H421" i="1"/>
  <c r="H426" i="1"/>
  <c r="G426" i="1"/>
  <c r="H429" i="1"/>
  <c r="G429" i="1"/>
  <c r="H437" i="1"/>
  <c r="G437" i="1"/>
  <c r="H445" i="1"/>
  <c r="G445" i="1"/>
  <c r="H453" i="1"/>
  <c r="G453" i="1"/>
  <c r="H427" i="1"/>
  <c r="H431" i="1"/>
  <c r="H435" i="1"/>
  <c r="H439" i="1"/>
  <c r="H443" i="1"/>
  <c r="H447" i="1"/>
  <c r="H451" i="1"/>
  <c r="H455" i="1"/>
  <c r="H459" i="1"/>
  <c r="H463" i="1"/>
  <c r="G465" i="1"/>
  <c r="H467" i="1"/>
  <c r="G469" i="1"/>
  <c r="H471" i="1"/>
  <c r="H430" i="1"/>
  <c r="H434" i="1"/>
  <c r="H438" i="1"/>
  <c r="H442" i="1"/>
  <c r="H446" i="1"/>
  <c r="H450" i="1"/>
  <c r="H454" i="1"/>
  <c r="H458" i="1"/>
  <c r="H462" i="1"/>
  <c r="H466" i="1"/>
  <c r="H470" i="1"/>
  <c r="H428" i="1"/>
  <c r="G430" i="1"/>
  <c r="H432" i="1"/>
  <c r="G434" i="1"/>
  <c r="H436" i="1"/>
  <c r="G438" i="1"/>
  <c r="H440" i="1"/>
  <c r="G442" i="1"/>
  <c r="H444" i="1"/>
  <c r="G446" i="1"/>
  <c r="H448" i="1"/>
  <c r="G450" i="1"/>
  <c r="H452" i="1"/>
  <c r="G454" i="1"/>
  <c r="H456" i="1"/>
  <c r="G458" i="1"/>
  <c r="G462" i="1"/>
  <c r="H464" i="1"/>
  <c r="G466" i="1"/>
  <c r="H468" i="1"/>
  <c r="G470" i="1"/>
  <c r="H472"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J1548" i="1"/>
  <c r="G1559" i="1"/>
  <c r="J1559" i="1"/>
  <c r="H1565" i="1"/>
  <c r="G1565" i="1"/>
  <c r="H1573" i="1"/>
  <c r="J1573" i="1"/>
  <c r="G1573" i="1"/>
  <c r="H1575" i="1"/>
  <c r="J1575" i="1"/>
  <c r="G1575" i="1"/>
  <c r="H1577" i="1"/>
  <c r="G1577" i="1"/>
  <c r="H1597" i="1"/>
  <c r="G1597"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2" i="1"/>
  <c r="G1406" i="1"/>
  <c r="G1410" i="1"/>
  <c r="G1414" i="1"/>
  <c r="G1418" i="1"/>
  <c r="G1422" i="1"/>
  <c r="G1426" i="1"/>
  <c r="G1430" i="1"/>
  <c r="G1434" i="1"/>
  <c r="G1438" i="1"/>
  <c r="G1442" i="1"/>
  <c r="G1446" i="1"/>
  <c r="G1450" i="1"/>
  <c r="G1454" i="1"/>
  <c r="G1458" i="1"/>
  <c r="G1462" i="1"/>
  <c r="G1466" i="1"/>
  <c r="G1470" i="1"/>
  <c r="G1474" i="1"/>
  <c r="G1478" i="1"/>
  <c r="G1482" i="1"/>
  <c r="G1486" i="1"/>
  <c r="G1490" i="1"/>
  <c r="G1494" i="1"/>
  <c r="G1498" i="1"/>
  <c r="G1502" i="1"/>
  <c r="G1506" i="1"/>
  <c r="G1514" i="1"/>
  <c r="G1518" i="1"/>
  <c r="G1522" i="1"/>
  <c r="G1526" i="1"/>
  <c r="G1530" i="1"/>
  <c r="G1534" i="1"/>
  <c r="G1540" i="1"/>
  <c r="J1554" i="1"/>
  <c r="H1569" i="1"/>
  <c r="G1569" i="1"/>
  <c r="H1593" i="1"/>
  <c r="G1593" i="1"/>
  <c r="G1405" i="1"/>
  <c r="G1409" i="1"/>
  <c r="G1413" i="1"/>
  <c r="G1417" i="1"/>
  <c r="G1421" i="1"/>
  <c r="G1425" i="1"/>
  <c r="G1429" i="1"/>
  <c r="G1433" i="1"/>
  <c r="G1437" i="1"/>
  <c r="G1441" i="1"/>
  <c r="G1445" i="1"/>
  <c r="G1449" i="1"/>
  <c r="G1453" i="1"/>
  <c r="G1457" i="1"/>
  <c r="G1461" i="1"/>
  <c r="G1465" i="1"/>
  <c r="G1469" i="1"/>
  <c r="G1473" i="1"/>
  <c r="G1477" i="1"/>
  <c r="G1481" i="1"/>
  <c r="G1485" i="1"/>
  <c r="G1489" i="1"/>
  <c r="G1493" i="1"/>
  <c r="G1497" i="1"/>
  <c r="G1501" i="1"/>
  <c r="G1505" i="1"/>
  <c r="G1509" i="1"/>
  <c r="G1513" i="1"/>
  <c r="G1517" i="1"/>
  <c r="G1521" i="1"/>
  <c r="G1529" i="1"/>
  <c r="G1533" i="1"/>
  <c r="H1541" i="1"/>
  <c r="J1541" i="1"/>
  <c r="J1542" i="1"/>
  <c r="H1542" i="1"/>
  <c r="I1542" i="1" s="1"/>
  <c r="H1543" i="1"/>
  <c r="I1543" i="1" s="1"/>
  <c r="J1543" i="1"/>
  <c r="J1544" i="1"/>
  <c r="H1544" i="1"/>
  <c r="I1544" i="1" s="1"/>
  <c r="H1545" i="1"/>
  <c r="I1545" i="1" s="1"/>
  <c r="J1545" i="1"/>
  <c r="J1546" i="1"/>
  <c r="H1546" i="1"/>
  <c r="I1546" i="1" s="1"/>
  <c r="J1552" i="1"/>
  <c r="G1557" i="1"/>
  <c r="I1557" i="1" s="1"/>
  <c r="J1557" i="1"/>
  <c r="H1559" i="1"/>
  <c r="G1561" i="1"/>
  <c r="I1561" i="1" s="1"/>
  <c r="J1561" i="1"/>
  <c r="H1563" i="1"/>
  <c r="J1569" i="1"/>
  <c r="H1589" i="1"/>
  <c r="G1589" i="1"/>
  <c r="H1567" i="1"/>
  <c r="G1567" i="1"/>
  <c r="H1585" i="1"/>
  <c r="G1585" i="1"/>
  <c r="H1601" i="1"/>
  <c r="G1601" i="1"/>
  <c r="H1617" i="1"/>
  <c r="G1617" i="1"/>
  <c r="H1625" i="1"/>
  <c r="G1625" i="1"/>
  <c r="H1637" i="1"/>
  <c r="G1637" i="1"/>
  <c r="H1653" i="1"/>
  <c r="G1653" i="1"/>
  <c r="H1665" i="1"/>
  <c r="G1665" i="1"/>
  <c r="H1670" i="1"/>
  <c r="G1670" i="1"/>
  <c r="G1684" i="1"/>
  <c r="H1684" i="1"/>
  <c r="I34" i="3"/>
  <c r="D1555" i="1"/>
  <c r="E5" i="7"/>
  <c r="H1548" i="1"/>
  <c r="I1548" i="1" s="1"/>
  <c r="G1549" i="1"/>
  <c r="I1549" i="1" s="1"/>
  <c r="J1549" i="1"/>
  <c r="H1550" i="1"/>
  <c r="I1550" i="1" s="1"/>
  <c r="G1551" i="1"/>
  <c r="I1551" i="1" s="1"/>
  <c r="J1551" i="1"/>
  <c r="H1552" i="1"/>
  <c r="I1552" i="1" s="1"/>
  <c r="G1553" i="1"/>
  <c r="I1553" i="1" s="1"/>
  <c r="J1553" i="1"/>
  <c r="H1554" i="1"/>
  <c r="H1556" i="1"/>
  <c r="J1558" i="1"/>
  <c r="J1560" i="1"/>
  <c r="J1562" i="1"/>
  <c r="G1564" i="1"/>
  <c r="I1564" i="1" s="1"/>
  <c r="J1564" i="1"/>
  <c r="G1566" i="1"/>
  <c r="I1566" i="1" s="1"/>
  <c r="J1566" i="1"/>
  <c r="G1568" i="1"/>
  <c r="J1568" i="1"/>
  <c r="G1570" i="1"/>
  <c r="J1570" i="1"/>
  <c r="J1578" i="1"/>
  <c r="J1580" i="1"/>
  <c r="H1613" i="1"/>
  <c r="G1613" i="1"/>
  <c r="H1633" i="1"/>
  <c r="G1633" i="1"/>
  <c r="H1649" i="1"/>
  <c r="G1649" i="1"/>
  <c r="G1660" i="1"/>
  <c r="H1660" i="1"/>
  <c r="H1673" i="1"/>
  <c r="G1673" i="1"/>
  <c r="H1678" i="1"/>
  <c r="G1678" i="1"/>
  <c r="G1579" i="1"/>
  <c r="I1579" i="1" s="1"/>
  <c r="J1579" i="1"/>
  <c r="G1581" i="1"/>
  <c r="I1581" i="1" s="1"/>
  <c r="J1581" i="1"/>
  <c r="H1609" i="1"/>
  <c r="G1609" i="1"/>
  <c r="H1629" i="1"/>
  <c r="G1629" i="1"/>
  <c r="H1645" i="1"/>
  <c r="G1645" i="1"/>
  <c r="G1668" i="1"/>
  <c r="H1668" i="1"/>
  <c r="H1681" i="1"/>
  <c r="G1681" i="1"/>
  <c r="H1686" i="1"/>
  <c r="G1686" i="1"/>
  <c r="I22" i="3"/>
  <c r="H1568" i="1"/>
  <c r="H1570" i="1"/>
  <c r="G1574" i="1"/>
  <c r="I1574" i="1" s="1"/>
  <c r="J1574" i="1"/>
  <c r="G1576" i="1"/>
  <c r="I1576" i="1" s="1"/>
  <c r="J1576" i="1"/>
  <c r="H1584" i="1"/>
  <c r="G1584" i="1"/>
  <c r="H1588" i="1"/>
  <c r="G1588" i="1"/>
  <c r="H1592" i="1"/>
  <c r="G1592" i="1"/>
  <c r="H1596" i="1"/>
  <c r="G1596" i="1"/>
  <c r="H1605" i="1"/>
  <c r="G1605" i="1"/>
  <c r="H1641" i="1"/>
  <c r="G1641" i="1"/>
  <c r="H1657" i="1"/>
  <c r="G1657" i="1"/>
  <c r="H1662" i="1"/>
  <c r="G1662" i="1"/>
  <c r="G1676" i="1"/>
  <c r="H1676" i="1"/>
  <c r="F82" i="4"/>
  <c r="F255" i="5"/>
  <c r="D251" i="5"/>
  <c r="F89" i="6"/>
  <c r="D152" i="4"/>
  <c r="E647" i="4"/>
  <c r="D641" i="1" s="1"/>
  <c r="G641" i="1" s="1"/>
  <c r="G314" i="9"/>
  <c r="F89" i="5"/>
  <c r="G1600" i="1"/>
  <c r="G1604" i="1"/>
  <c r="G1608" i="1"/>
  <c r="G1612" i="1"/>
  <c r="G1616" i="1"/>
  <c r="G1620" i="1"/>
  <c r="G1624" i="1"/>
  <c r="G1632" i="1"/>
  <c r="G1636" i="1"/>
  <c r="G1640" i="1"/>
  <c r="G1644" i="1"/>
  <c r="G1648" i="1"/>
  <c r="G1652" i="1"/>
  <c r="G1656" i="1"/>
  <c r="F262" i="4"/>
  <c r="D7" i="5"/>
  <c r="E70" i="5"/>
  <c r="F70" i="5" s="1"/>
  <c r="H314" i="9"/>
  <c r="E88" i="5"/>
  <c r="D1093" i="1" s="1"/>
  <c r="D135" i="5"/>
  <c r="G315" i="9"/>
  <c r="G316" i="9"/>
  <c r="D147" i="5"/>
  <c r="D203" i="5"/>
  <c r="D219" i="5"/>
  <c r="F277" i="5"/>
  <c r="D35" i="6"/>
  <c r="D44" i="8"/>
  <c r="G1661" i="1"/>
  <c r="H1664" i="1"/>
  <c r="G1669" i="1"/>
  <c r="H1672" i="1"/>
  <c r="G1677" i="1"/>
  <c r="H1680" i="1"/>
  <c r="G1685" i="1"/>
  <c r="F83" i="4"/>
  <c r="D106" i="4"/>
  <c r="D134" i="4"/>
  <c r="F165" i="4"/>
  <c r="D202" i="4"/>
  <c r="F231" i="4"/>
  <c r="F310" i="4"/>
  <c r="F362" i="4"/>
  <c r="D466" i="4"/>
  <c r="D522" i="4"/>
  <c r="D430" i="4" s="1"/>
  <c r="E571" i="4"/>
  <c r="D565" i="1" s="1"/>
  <c r="D597" i="4"/>
  <c r="D88" i="5"/>
  <c r="H316" i="9"/>
  <c r="H315" i="9"/>
  <c r="F165" i="5"/>
  <c r="G336" i="9"/>
  <c r="F178" i="5"/>
  <c r="F260" i="5"/>
  <c r="F297" i="5"/>
  <c r="F115" i="6"/>
  <c r="E7" i="4"/>
  <c r="F126" i="4"/>
  <c r="F141" i="4"/>
  <c r="E153" i="4"/>
  <c r="H24" i="9" s="1"/>
  <c r="F170" i="4"/>
  <c r="F274" i="4"/>
  <c r="D308" i="4"/>
  <c r="D321" i="4"/>
  <c r="D373" i="4"/>
  <c r="D479" i="4"/>
  <c r="D491" i="4"/>
  <c r="D536" i="4"/>
  <c r="D571" i="4"/>
  <c r="D629" i="4"/>
  <c r="H336" i="9"/>
  <c r="E177" i="5"/>
  <c r="H19" i="9" s="1"/>
  <c r="E19" i="9" s="1"/>
  <c r="B19" i="9" s="1"/>
  <c r="E5" i="6"/>
  <c r="D129" i="6"/>
  <c r="H310" i="9"/>
  <c r="G310" i="9"/>
  <c r="H309" i="9"/>
  <c r="M228" i="9"/>
  <c r="G302" i="9"/>
  <c r="E302" i="9" s="1"/>
  <c r="B302" i="9" s="1"/>
  <c r="G300" i="9"/>
  <c r="E300" i="9" s="1"/>
  <c r="B300" i="9" s="1"/>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9" i="9"/>
  <c r="G227" i="9"/>
  <c r="E227" i="9" s="1"/>
  <c r="B227" i="9" s="1"/>
  <c r="G223" i="9"/>
  <c r="E223" i="9" s="1"/>
  <c r="B223" i="9" s="1"/>
  <c r="G219" i="9"/>
  <c r="E219" i="9" s="1"/>
  <c r="B219" i="9" s="1"/>
  <c r="G215" i="9"/>
  <c r="E215" i="9" s="1"/>
  <c r="B21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1" i="9"/>
  <c r="E301" i="9" s="1"/>
  <c r="B301" i="9" s="1"/>
  <c r="L228" i="9"/>
  <c r="F228" i="9" s="1"/>
  <c r="G224" i="9"/>
  <c r="E224" i="9" s="1"/>
  <c r="B224" i="9" s="1"/>
  <c r="G220" i="9"/>
  <c r="E220" i="9" s="1"/>
  <c r="B220" i="9" s="1"/>
  <c r="G216" i="9"/>
  <c r="E216" i="9" s="1"/>
  <c r="B216" i="9" s="1"/>
  <c r="G180" i="9"/>
  <c r="H179" i="9"/>
  <c r="G221" i="9"/>
  <c r="E221" i="9" s="1"/>
  <c r="B221" i="9" s="1"/>
  <c r="G178" i="9"/>
  <c r="E178" i="9" s="1"/>
  <c r="B178" i="9" s="1"/>
  <c r="G176" i="9"/>
  <c r="E176" i="9" s="1"/>
  <c r="B176" i="9" s="1"/>
  <c r="G174" i="9"/>
  <c r="E174" i="9" s="1"/>
  <c r="B174" i="9" s="1"/>
  <c r="H308" i="9"/>
  <c r="E308" i="9" s="1"/>
  <c r="B308" i="9" s="1"/>
  <c r="G225" i="9"/>
  <c r="E225" i="9" s="1"/>
  <c r="B225" i="9" s="1"/>
  <c r="G217" i="9"/>
  <c r="E217" i="9" s="1"/>
  <c r="B217" i="9" s="1"/>
  <c r="G179" i="9"/>
  <c r="E179" i="9" s="1"/>
  <c r="B179" i="9" s="1"/>
  <c r="G177" i="9"/>
  <c r="E177" i="9" s="1"/>
  <c r="B177" i="9" s="1"/>
  <c r="G175" i="9"/>
  <c r="E175" i="9" s="1"/>
  <c r="B175" i="9" s="1"/>
  <c r="I10" i="9"/>
  <c r="B32" i="9"/>
  <c r="B36" i="9"/>
  <c r="B40" i="9"/>
  <c r="B44" i="9"/>
  <c r="E51" i="9"/>
  <c r="B51" i="9" s="1"/>
  <c r="B57" i="9"/>
  <c r="E67" i="9"/>
  <c r="B67" i="9" s="1"/>
  <c r="E83" i="9"/>
  <c r="B83" i="9" s="1"/>
  <c r="B89" i="9"/>
  <c r="E99" i="9"/>
  <c r="B99" i="9" s="1"/>
  <c r="B105" i="9"/>
  <c r="E115" i="9"/>
  <c r="B115" i="9" s="1"/>
  <c r="B121" i="9"/>
  <c r="E131" i="9"/>
  <c r="B131" i="9" s="1"/>
  <c r="B137" i="9"/>
  <c r="E147" i="9"/>
  <c r="B147" i="9" s="1"/>
  <c r="B153" i="9"/>
  <c r="E159" i="9"/>
  <c r="B159" i="9" s="1"/>
  <c r="B165" i="9"/>
  <c r="E31" i="9"/>
  <c r="B31" i="9" s="1"/>
  <c r="E35" i="9"/>
  <c r="B35" i="9" s="1"/>
  <c r="E39" i="9"/>
  <c r="B39" i="9" s="1"/>
  <c r="E43" i="9"/>
  <c r="B43" i="9" s="1"/>
  <c r="E47" i="9"/>
  <c r="B47" i="9" s="1"/>
  <c r="B53" i="9"/>
  <c r="E63" i="9"/>
  <c r="B63" i="9" s="1"/>
  <c r="B69" i="9"/>
  <c r="E79" i="9"/>
  <c r="B79" i="9" s="1"/>
  <c r="B85" i="9"/>
  <c r="E95" i="9"/>
  <c r="B95" i="9" s="1"/>
  <c r="B101" i="9"/>
  <c r="E111" i="9"/>
  <c r="B111" i="9" s="1"/>
  <c r="B117" i="9"/>
  <c r="E127" i="9"/>
  <c r="B127" i="9" s="1"/>
  <c r="B133" i="9"/>
  <c r="E143" i="9"/>
  <c r="B143" i="9" s="1"/>
  <c r="B149" i="9"/>
  <c r="B161" i="9"/>
  <c r="B237" i="9"/>
  <c r="B229" i="9"/>
  <c r="B290" i="9"/>
  <c r="F298" i="9"/>
  <c r="E307" i="9"/>
  <c r="B307" i="9" s="1"/>
  <c r="E320" i="9"/>
  <c r="B320" i="9" s="1"/>
  <c r="E324" i="9"/>
  <c r="B324" i="9" s="1"/>
  <c r="B330" i="9"/>
  <c r="B228" i="9"/>
  <c r="F234" i="9"/>
  <c r="B234" i="9" s="1"/>
  <c r="F242" i="9"/>
  <c r="B242" i="9" s="1"/>
  <c r="F243" i="9"/>
  <c r="B243" i="9" s="1"/>
  <c r="F247" i="9"/>
  <c r="B247" i="9" s="1"/>
  <c r="F251" i="9"/>
  <c r="B251" i="9" s="1"/>
  <c r="F255" i="9"/>
  <c r="B255" i="9" s="1"/>
  <c r="F259" i="9"/>
  <c r="B259" i="9" s="1"/>
  <c r="F263" i="9"/>
  <c r="B263" i="9" s="1"/>
  <c r="F266" i="9"/>
  <c r="B266" i="9" s="1"/>
  <c r="F267" i="9"/>
  <c r="B267" i="9" s="1"/>
  <c r="F271" i="9"/>
  <c r="B271" i="9" s="1"/>
  <c r="F275" i="9"/>
  <c r="B275" i="9" s="1"/>
  <c r="F279" i="9"/>
  <c r="B279" i="9" s="1"/>
  <c r="F283" i="9"/>
  <c r="B283" i="9" s="1"/>
  <c r="F287" i="9"/>
  <c r="B287" i="9" s="1"/>
  <c r="F291" i="9"/>
  <c r="B291" i="9" s="1"/>
  <c r="B294" i="9"/>
  <c r="B304" i="9"/>
  <c r="H1555" i="1" l="1"/>
  <c r="I1558" i="1"/>
  <c r="G1571" i="1"/>
  <c r="I1573" i="1"/>
  <c r="I1575" i="1"/>
  <c r="D5" i="7"/>
  <c r="C1539" i="1"/>
  <c r="I1554" i="1"/>
  <c r="I1541" i="1"/>
  <c r="I30" i="3"/>
  <c r="D1510" i="1"/>
  <c r="F114" i="6"/>
  <c r="H1432" i="1"/>
  <c r="G1628" i="1"/>
  <c r="D45" i="8"/>
  <c r="G343" i="9" s="1"/>
  <c r="E343" i="9" s="1"/>
  <c r="B343" i="9" s="1"/>
  <c r="E309" i="9"/>
  <c r="B309" i="9" s="1"/>
  <c r="I25" i="3"/>
  <c r="D1255" i="1"/>
  <c r="E336" i="9"/>
  <c r="B336" i="9" s="1"/>
  <c r="E316" i="9"/>
  <c r="B316" i="9" s="1"/>
  <c r="H601" i="1"/>
  <c r="H578" i="1"/>
  <c r="H520" i="1"/>
  <c r="E180" i="9"/>
  <c r="B180" i="9" s="1"/>
  <c r="H425" i="1"/>
  <c r="F647" i="4"/>
  <c r="H402" i="1"/>
  <c r="E360" i="4"/>
  <c r="D355" i="1" s="1"/>
  <c r="G322" i="1"/>
  <c r="D304" i="1"/>
  <c r="E308" i="4"/>
  <c r="F309" i="4"/>
  <c r="G422" i="1"/>
  <c r="H269" i="1"/>
  <c r="F273" i="4"/>
  <c r="G226" i="1"/>
  <c r="F230" i="4"/>
  <c r="H204" i="1"/>
  <c r="F164" i="4"/>
  <c r="H160" i="1"/>
  <c r="F153" i="4"/>
  <c r="D136" i="1"/>
  <c r="F140" i="4"/>
  <c r="G131" i="1"/>
  <c r="F49" i="4"/>
  <c r="G45" i="1"/>
  <c r="F430" i="4"/>
  <c r="C424" i="1"/>
  <c r="E176" i="5"/>
  <c r="D1180" i="1" s="1"/>
  <c r="I24" i="3"/>
  <c r="D1181" i="1"/>
  <c r="F536" i="4"/>
  <c r="D535" i="4"/>
  <c r="C530" i="1"/>
  <c r="F373" i="4"/>
  <c r="C368" i="1"/>
  <c r="I1568" i="1"/>
  <c r="I33" i="3"/>
  <c r="D1538" i="1"/>
  <c r="E310" i="9"/>
  <c r="B310" i="9" s="1"/>
  <c r="F129" i="6"/>
  <c r="C1525" i="1"/>
  <c r="F629" i="4"/>
  <c r="C623" i="1"/>
  <c r="F479" i="4"/>
  <c r="C473" i="1"/>
  <c r="F321" i="4"/>
  <c r="C316" i="1"/>
  <c r="E152" i="4"/>
  <c r="D149" i="1"/>
  <c r="F597" i="4"/>
  <c r="C591" i="1"/>
  <c r="G338" i="9"/>
  <c r="E338" i="9" s="1"/>
  <c r="B338" i="9" s="1"/>
  <c r="F203" i="5"/>
  <c r="D177" i="5"/>
  <c r="C1207" i="1"/>
  <c r="F135" i="5"/>
  <c r="C1140" i="1"/>
  <c r="H22" i="3"/>
  <c r="F7" i="5"/>
  <c r="C1012" i="1"/>
  <c r="D299" i="4"/>
  <c r="H18" i="3"/>
  <c r="C148" i="1"/>
  <c r="F251" i="5"/>
  <c r="H25" i="3"/>
  <c r="C1255" i="1"/>
  <c r="I1570" i="1"/>
  <c r="I1565" i="1"/>
  <c r="E141" i="6"/>
  <c r="I27" i="3"/>
  <c r="F5" i="6"/>
  <c r="D1401" i="1"/>
  <c r="F571" i="4"/>
  <c r="C565" i="1"/>
  <c r="D417" i="4"/>
  <c r="C303" i="1"/>
  <c r="F134" i="4"/>
  <c r="C130" i="1"/>
  <c r="F35" i="6"/>
  <c r="H28" i="3"/>
  <c r="C1431" i="1"/>
  <c r="F147" i="5"/>
  <c r="C1152" i="1"/>
  <c r="E535" i="4"/>
  <c r="D141" i="6"/>
  <c r="I1569" i="1"/>
  <c r="H641" i="1"/>
  <c r="F88" i="5"/>
  <c r="C1093" i="1"/>
  <c r="F522" i="4"/>
  <c r="C516" i="1"/>
  <c r="F106" i="4"/>
  <c r="C102" i="1"/>
  <c r="D6" i="4"/>
  <c r="B207" i="9"/>
  <c r="G346" i="9"/>
  <c r="E346" i="9" s="1"/>
  <c r="F491" i="4"/>
  <c r="C485" i="1"/>
  <c r="D360" i="4"/>
  <c r="E6" i="4"/>
  <c r="D3" i="1"/>
  <c r="D69" i="5"/>
  <c r="D6" i="5" s="1"/>
  <c r="F466" i="4"/>
  <c r="C460" i="1"/>
  <c r="F202" i="4"/>
  <c r="C198" i="1"/>
  <c r="I39" i="3"/>
  <c r="C1621" i="1"/>
  <c r="G339" i="9"/>
  <c r="E339" i="9" s="1"/>
  <c r="B339" i="9" s="1"/>
  <c r="F219" i="5"/>
  <c r="C1223" i="1"/>
  <c r="E315" i="9"/>
  <c r="B315" i="9" s="1"/>
  <c r="E69" i="5"/>
  <c r="D1075" i="1"/>
  <c r="F7" i="4"/>
  <c r="E314" i="9"/>
  <c r="B314" i="9" s="1"/>
  <c r="G24" i="9"/>
  <c r="E24" i="9" s="1"/>
  <c r="I1567" i="1"/>
  <c r="I1559" i="1"/>
  <c r="H1539" i="1" l="1"/>
  <c r="G1539" i="1"/>
  <c r="H33" i="3"/>
  <c r="C1538" i="1"/>
  <c r="G1538" i="1" s="1"/>
  <c r="G1510" i="1"/>
  <c r="H1510" i="1"/>
  <c r="C1622" i="1"/>
  <c r="G1622" i="1" s="1"/>
  <c r="I40" i="3"/>
  <c r="G344" i="9"/>
  <c r="E344" i="9" s="1"/>
  <c r="B344" i="9" s="1"/>
  <c r="K1481" i="9"/>
  <c r="E417" i="4"/>
  <c r="D412" i="1" s="1"/>
  <c r="D303" i="1"/>
  <c r="G303" i="1" s="1"/>
  <c r="E418" i="4"/>
  <c r="D413" i="1" s="1"/>
  <c r="F308" i="4"/>
  <c r="H304" i="1"/>
  <c r="G304" i="1"/>
  <c r="H136" i="1"/>
  <c r="G136" i="1"/>
  <c r="C1011" i="1"/>
  <c r="H3" i="1"/>
  <c r="G3" i="1"/>
  <c r="H102" i="1"/>
  <c r="G102" i="1"/>
  <c r="F417" i="4"/>
  <c r="C412" i="1"/>
  <c r="D176" i="5"/>
  <c r="F177" i="5"/>
  <c r="H24" i="3"/>
  <c r="C1181" i="1"/>
  <c r="D640" i="4"/>
  <c r="F535" i="4"/>
  <c r="C529" i="1"/>
  <c r="H1075" i="1"/>
  <c r="G1075" i="1"/>
  <c r="H460" i="1"/>
  <c r="G460" i="1"/>
  <c r="E422" i="4"/>
  <c r="I17" i="3"/>
  <c r="D2" i="1"/>
  <c r="B346" i="9"/>
  <c r="E345" i="9"/>
  <c r="I10" i="3" s="1"/>
  <c r="F141" i="6"/>
  <c r="H31" i="3"/>
  <c r="C1537" i="1"/>
  <c r="G348" i="9"/>
  <c r="E348" i="9" s="1"/>
  <c r="H1431" i="1"/>
  <c r="G1431" i="1"/>
  <c r="H565" i="1"/>
  <c r="G565" i="1"/>
  <c r="H1012" i="1"/>
  <c r="G1012" i="1"/>
  <c r="H1140" i="1"/>
  <c r="G1140" i="1"/>
  <c r="H591" i="1"/>
  <c r="G591" i="1"/>
  <c r="G316" i="1"/>
  <c r="H316" i="1"/>
  <c r="H623" i="1"/>
  <c r="G623" i="1"/>
  <c r="H368" i="1"/>
  <c r="G368" i="1"/>
  <c r="G424" i="1"/>
  <c r="H424" i="1"/>
  <c r="H1622" i="1"/>
  <c r="H1223" i="1"/>
  <c r="G1223" i="1"/>
  <c r="H1093" i="1"/>
  <c r="G1093" i="1"/>
  <c r="H130" i="1"/>
  <c r="G130" i="1"/>
  <c r="E299" i="4"/>
  <c r="I18" i="3"/>
  <c r="D148" i="1"/>
  <c r="G148" i="1" s="1"/>
  <c r="B24" i="9"/>
  <c r="I23" i="3"/>
  <c r="D1074" i="1"/>
  <c r="E6" i="5"/>
  <c r="F6" i="5" s="1"/>
  <c r="F360" i="4"/>
  <c r="D418" i="4"/>
  <c r="C355" i="1"/>
  <c r="H516" i="1"/>
  <c r="G516" i="1"/>
  <c r="E640" i="4"/>
  <c r="D634" i="1" s="1"/>
  <c r="D529" i="1"/>
  <c r="E639" i="4"/>
  <c r="D633" i="1" s="1"/>
  <c r="H303" i="1"/>
  <c r="I31" i="3"/>
  <c r="D1537" i="1"/>
  <c r="H9" i="3" s="1"/>
  <c r="H1255" i="1"/>
  <c r="G1255" i="1"/>
  <c r="D639" i="4"/>
  <c r="D423" i="4"/>
  <c r="D301" i="4"/>
  <c r="C295" i="1"/>
  <c r="H1621" i="1"/>
  <c r="G1621" i="1"/>
  <c r="H11" i="3"/>
  <c r="G198" i="1"/>
  <c r="H198" i="1"/>
  <c r="F69" i="5"/>
  <c r="H23" i="3"/>
  <c r="C1074" i="1"/>
  <c r="H485" i="1"/>
  <c r="G485" i="1"/>
  <c r="F6" i="4"/>
  <c r="D422" i="4"/>
  <c r="D300" i="4"/>
  <c r="H17" i="3"/>
  <c r="C2" i="1"/>
  <c r="H1152" i="1"/>
  <c r="G1152" i="1"/>
  <c r="G1401" i="1"/>
  <c r="H1401" i="1"/>
  <c r="F152" i="4"/>
  <c r="H1207" i="1"/>
  <c r="G1207" i="1"/>
  <c r="H149" i="1"/>
  <c r="G149" i="1"/>
  <c r="H473" i="1"/>
  <c r="G473" i="1"/>
  <c r="H1525" i="1"/>
  <c r="G1525" i="1"/>
  <c r="H530" i="1"/>
  <c r="G530" i="1"/>
  <c r="H1538" i="1" l="1"/>
  <c r="E342" i="9"/>
  <c r="H148" i="1"/>
  <c r="H2" i="1"/>
  <c r="G2" i="1"/>
  <c r="E423" i="4"/>
  <c r="F423" i="4" s="1"/>
  <c r="E301" i="4"/>
  <c r="D297" i="1" s="1"/>
  <c r="D295" i="1"/>
  <c r="H295" i="1" s="1"/>
  <c r="F299" i="4"/>
  <c r="E347" i="9"/>
  <c r="I9" i="3" s="1"/>
  <c r="B348" i="9"/>
  <c r="E300" i="4"/>
  <c r="D296" i="1" s="1"/>
  <c r="F640" i="4"/>
  <c r="C634" i="1"/>
  <c r="F176" i="5"/>
  <c r="C1180" i="1"/>
  <c r="H1074" i="1"/>
  <c r="G1074" i="1"/>
  <c r="F639" i="4"/>
  <c r="C633" i="1"/>
  <c r="H299" i="9"/>
  <c r="D1011" i="1"/>
  <c r="G1011" i="1" s="1"/>
  <c r="C296" i="1"/>
  <c r="F301" i="4"/>
  <c r="C297" i="1"/>
  <c r="H355" i="1"/>
  <c r="G355" i="1"/>
  <c r="H1537" i="1"/>
  <c r="G1537" i="1"/>
  <c r="E643" i="4"/>
  <c r="D417" i="1"/>
  <c r="H1181" i="1"/>
  <c r="G1181" i="1"/>
  <c r="G412" i="1"/>
  <c r="H412" i="1"/>
  <c r="G299" i="9"/>
  <c r="K3" i="9"/>
  <c r="N3" i="9"/>
  <c r="I11" i="3"/>
  <c r="F422" i="4"/>
  <c r="D643" i="4"/>
  <c r="D424" i="4"/>
  <c r="C417" i="1"/>
  <c r="D644" i="4"/>
  <c r="D425" i="4"/>
  <c r="C418" i="1"/>
  <c r="G20" i="9"/>
  <c r="F418" i="4"/>
  <c r="C413" i="1"/>
  <c r="H529" i="1"/>
  <c r="G529" i="1"/>
  <c r="G306" i="9"/>
  <c r="E306" i="9" s="1"/>
  <c r="B306" i="9" s="1"/>
  <c r="H1011" i="1" l="1"/>
  <c r="H8" i="3"/>
  <c r="M3" i="9" s="1"/>
  <c r="E299" i="9"/>
  <c r="B299" i="9" s="1"/>
  <c r="G295" i="1"/>
  <c r="F300" i="4"/>
  <c r="D645" i="4"/>
  <c r="F643" i="4"/>
  <c r="C637" i="1"/>
  <c r="D637" i="1"/>
  <c r="G296" i="1"/>
  <c r="H296" i="1"/>
  <c r="E644" i="4"/>
  <c r="E425" i="4"/>
  <c r="D420" i="1" s="1"/>
  <c r="D418" i="1"/>
  <c r="G418" i="1" s="1"/>
  <c r="H20" i="9"/>
  <c r="E20" i="9" s="1"/>
  <c r="B20" i="9" s="1"/>
  <c r="D646" i="4"/>
  <c r="C638" i="1"/>
  <c r="E424" i="4"/>
  <c r="H633" i="1"/>
  <c r="G633" i="1"/>
  <c r="H634" i="1"/>
  <c r="G634" i="1"/>
  <c r="G297" i="1"/>
  <c r="H297" i="1"/>
  <c r="G417" i="1"/>
  <c r="H417" i="1"/>
  <c r="G413" i="1"/>
  <c r="H413" i="1"/>
  <c r="F425" i="4"/>
  <c r="C420" i="1"/>
  <c r="C419" i="1"/>
  <c r="H1180" i="1"/>
  <c r="G1180" i="1"/>
  <c r="H418" i="1" l="1"/>
  <c r="D419" i="1"/>
  <c r="E646" i="4"/>
  <c r="D638" i="1"/>
  <c r="H638" i="1" s="1"/>
  <c r="E645" i="4"/>
  <c r="F424" i="4"/>
  <c r="H637" i="1"/>
  <c r="G637" i="1"/>
  <c r="G420" i="1"/>
  <c r="H420" i="1"/>
  <c r="F646" i="4"/>
  <c r="D650" i="4"/>
  <c r="C640" i="1"/>
  <c r="H334" i="9"/>
  <c r="G334" i="9"/>
  <c r="F644" i="4"/>
  <c r="D649" i="4"/>
  <c r="C639" i="1"/>
  <c r="E334" i="9" l="1"/>
  <c r="B334" i="9" s="1"/>
  <c r="G638" i="1"/>
  <c r="F650" i="4"/>
  <c r="H20" i="3"/>
  <c r="C644" i="1"/>
  <c r="H419" i="1"/>
  <c r="E649" i="4"/>
  <c r="F649" i="4" s="1"/>
  <c r="D639" i="1"/>
  <c r="G639" i="1" s="1"/>
  <c r="F645" i="4"/>
  <c r="H19" i="3"/>
  <c r="C643" i="1"/>
  <c r="E650" i="4"/>
  <c r="D640" i="1"/>
  <c r="G640" i="1" s="1"/>
  <c r="G419" i="1"/>
  <c r="E298" i="9" l="1"/>
  <c r="I8" i="3" s="1"/>
  <c r="H639" i="1"/>
  <c r="H640" i="1"/>
  <c r="I20" i="3"/>
  <c r="D644" i="1"/>
  <c r="H644" i="1" s="1"/>
  <c r="I19" i="3"/>
  <c r="D643" i="1"/>
  <c r="G297" i="9"/>
  <c r="E297" i="9" s="1"/>
  <c r="B297" i="9" s="1"/>
  <c r="H7" i="3" l="1"/>
  <c r="J3" i="9" s="1"/>
  <c r="G643" i="1"/>
  <c r="H643" i="1"/>
  <c r="G644" i="1"/>
  <c r="G295" i="9" l="1"/>
  <c r="L293" i="9"/>
  <c r="F293" i="9" s="1"/>
  <c r="H295" i="9"/>
  <c r="H18" i="9"/>
  <c r="G18" i="9"/>
  <c r="J9" i="9"/>
  <c r="H15" i="9"/>
  <c r="J6" i="9"/>
  <c r="I11" i="9"/>
  <c r="H17" i="9"/>
  <c r="K6" i="9"/>
  <c r="J11" i="9"/>
  <c r="I17" i="9"/>
  <c r="H22" i="9"/>
  <c r="J8" i="9"/>
  <c r="I13" i="9"/>
  <c r="J5" i="9"/>
  <c r="L16" i="9"/>
  <c r="I7" i="9"/>
  <c r="K13" i="9"/>
  <c r="I12" i="9"/>
  <c r="I9" i="9"/>
  <c r="I6" i="9"/>
  <c r="K12" i="9"/>
  <c r="G17" i="9"/>
  <c r="K9" i="9"/>
  <c r="L15" i="9"/>
  <c r="G21" i="9"/>
  <c r="I8" i="9"/>
  <c r="M15" i="9"/>
  <c r="I5" i="9"/>
  <c r="K11" i="9"/>
  <c r="H16" i="9"/>
  <c r="K8" i="9"/>
  <c r="J13" i="9"/>
  <c r="K5" i="9"/>
  <c r="J10" i="9"/>
  <c r="M16" i="9"/>
  <c r="G22" i="9"/>
  <c r="K10" i="9"/>
  <c r="G16" i="9"/>
  <c r="H21" i="9"/>
  <c r="K7" i="9"/>
  <c r="J12" i="9"/>
  <c r="J17" i="9"/>
  <c r="J7" i="9"/>
  <c r="G15" i="9"/>
  <c r="E16" i="9" l="1"/>
  <c r="E22" i="9"/>
  <c r="B22" i="9" s="1"/>
  <c r="E15" i="9"/>
  <c r="F15" i="9"/>
  <c r="E21" i="9"/>
  <c r="B21" i="9" s="1"/>
  <c r="E8" i="9"/>
  <c r="B8" i="9" s="1"/>
  <c r="E13" i="9"/>
  <c r="B13" i="9" s="1"/>
  <c r="E5" i="9"/>
  <c r="E6" i="9"/>
  <c r="B6" i="9" s="1"/>
  <c r="E7" i="9"/>
  <c r="B7" i="9" s="1"/>
  <c r="E9" i="9"/>
  <c r="B9" i="9" s="1"/>
  <c r="F16" i="9"/>
  <c r="B293" i="9"/>
  <c r="F23" i="9"/>
  <c r="E10" i="9"/>
  <c r="B10" i="9" s="1"/>
  <c r="E17" i="9"/>
  <c r="B17" i="9" s="1"/>
  <c r="E12" i="9"/>
  <c r="B12" i="9" s="1"/>
  <c r="E11" i="9"/>
  <c r="B11" i="9" s="1"/>
  <c r="E18" i="9"/>
  <c r="B18" i="9" s="1"/>
  <c r="E295" i="9"/>
  <c r="B15" i="9" l="1"/>
  <c r="F14" i="9"/>
  <c r="F3" i="9" s="1"/>
  <c r="B16" i="9"/>
  <c r="E4" i="9"/>
  <c r="B5" i="9"/>
  <c r="E14" i="9"/>
  <c r="I13" i="3" s="1"/>
  <c r="B295" i="9"/>
  <c r="E23" i="9"/>
  <c r="I7" i="3" s="1"/>
  <c r="E3" i="9" l="1"/>
</calcChain>
</file>

<file path=xl/sharedStrings.xml><?xml version="1.0" encoding="utf-8"?>
<sst xmlns="http://schemas.openxmlformats.org/spreadsheetml/2006/main" count="4733" uniqueCount="3656">
  <si>
    <t>Obveznik:</t>
  </si>
  <si>
    <t>31018 - GRAD RAB</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</si>
  <si>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</si>
  <si>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</si>
  <si>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</si>
  <si>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</si>
  <si>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</si>
  <si>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</si>
  <si>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</si>
  <si>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</si>
  <si>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</si>
  <si>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</si>
  <si>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</si>
  <si>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</si>
  <si>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</si>
  <si>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</si>
  <si>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</si>
  <si>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</si>
  <si>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</si>
  <si>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</si>
  <si>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</si>
  <si>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</si>
  <si>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</si>
  <si>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</si>
  <si>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</si>
  <si>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</si>
  <si>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</si>
  <si>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</si>
  <si>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</si>
  <si>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</si>
  <si>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</si>
  <si>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</si>
  <si>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</si>
  <si>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</si>
  <si>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</si>
  <si>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</si>
  <si>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</si>
  <si>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</si>
  <si>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</si>
  <si>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</si>
  <si>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</si>
  <si>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</si>
  <si>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</si>
  <si>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</si>
  <si>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</si>
  <si>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</si>
  <si>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</si>
  <si>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</si>
  <si>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</si>
  <si>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</si>
  <si>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</si>
  <si>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</si>
  <si>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</si>
  <si>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</si>
  <si>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</si>
  <si>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</si>
  <si>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</si>
  <si>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</si>
  <si>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</si>
  <si>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</si>
  <si>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</si>
  <si>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</si>
  <si>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</si>
  <si>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</si>
  <si>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</si>
  <si>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</si>
  <si>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</si>
  <si>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</si>
  <si>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</si>
  <si>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</si>
  <si>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</si>
  <si>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</si>
  <si>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</si>
  <si>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</si>
  <si>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</si>
  <si>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</si>
  <si>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</si>
  <si>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</si>
  <si>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</si>
  <si>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</si>
  <si>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</si>
  <si>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</si>
  <si>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</si>
  <si>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</si>
  <si>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</si>
  <si>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</si>
  <si>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</si>
  <si>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</si>
  <si>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</si>
  <si>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</si>
  <si>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</si>
  <si>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</si>
  <si>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</si>
  <si>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</si>
  <si>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</si>
  <si>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</si>
  <si>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</si>
  <si>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</si>
  <si>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</si>
  <si>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</si>
  <si>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</si>
  <si>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</si>
  <si>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</si>
  <si>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</si>
  <si>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</si>
  <si>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</si>
  <si>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</si>
  <si>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</si>
  <si>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</si>
  <si>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</si>
  <si>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</si>
  <si>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</si>
  <si>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</si>
  <si>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</si>
  <si>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</si>
  <si>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</si>
  <si>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</si>
  <si>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</si>
  <si>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</si>
  <si>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</si>
  <si>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</si>
  <si>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</si>
  <si>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</si>
  <si>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</si>
  <si>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</si>
  <si>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</si>
  <si>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</si>
  <si>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</si>
  <si>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</si>
  <si>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</si>
  <si>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</si>
  <si>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</si>
  <si>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</si>
  <si>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</si>
  <si>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</si>
  <si>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</si>
  <si>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</si>
  <si>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</si>
  <si>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</si>
  <si>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</si>
  <si>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</si>
  <si>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</si>
  <si>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</si>
  <si>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</si>
  <si>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</si>
  <si>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</si>
  <si>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</si>
  <si>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</si>
  <si>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</si>
  <si>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</si>
  <si>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</si>
  <si>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</si>
  <si>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</si>
  <si>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</si>
  <si>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</si>
  <si>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</si>
  <si>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</si>
  <si>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</si>
  <si>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</si>
  <si>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</si>
  <si>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</si>
  <si>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</si>
  <si>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</si>
  <si>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</si>
  <si>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</si>
  <si>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</si>
  <si>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</si>
  <si>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</si>
  <si>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</si>
  <si>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</si>
  <si>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</si>
  <si>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</si>
  <si>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</si>
  <si>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</si>
  <si>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</si>
  <si>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</si>
  <si>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</si>
  <si>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</si>
  <si>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</si>
  <si>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</si>
  <si>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</si>
  <si>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</si>
  <si>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</si>
  <si>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</si>
  <si>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</si>
  <si>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</si>
  <si>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</si>
  <si>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</si>
  <si>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</si>
  <si>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</si>
  <si>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</si>
  <si>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</si>
  <si>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</si>
  <si>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</si>
  <si>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</si>
  <si>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</si>
  <si>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</si>
  <si>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</si>
  <si>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</si>
  <si>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</si>
  <si>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</si>
  <si>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</si>
  <si>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</si>
  <si>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</si>
  <si>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</si>
  <si>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</si>
  <si>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</si>
  <si>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</si>
  <si>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</si>
  <si>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</si>
  <si>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</si>
  <si>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</si>
  <si>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</si>
  <si>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</si>
  <si>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</si>
  <si>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</si>
  <si>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</si>
  <si>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</si>
  <si>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</si>
  <si>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</si>
  <si>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</si>
  <si>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</si>
  <si>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</si>
  <si>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</si>
  <si>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</si>
  <si>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</si>
  <si>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</si>
  <si>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</si>
  <si>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</si>
  <si>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</si>
  <si>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</si>
  <si>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</si>
  <si>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</si>
  <si>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</si>
  <si>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</si>
  <si>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</si>
  <si>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</si>
  <si>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</si>
  <si>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</si>
  <si>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</si>
  <si>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</si>
  <si>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</si>
  <si>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</si>
  <si>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</si>
  <si>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</si>
  <si>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</si>
  <si>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</si>
  <si>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</si>
  <si>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</si>
  <si>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</si>
  <si>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</si>
  <si>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</si>
  <si>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</si>
  <si>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</si>
  <si>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</si>
  <si>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</si>
  <si>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</si>
  <si>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</si>
  <si>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</si>
  <si>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</si>
  <si>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</si>
  <si>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</si>
  <si>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</si>
  <si>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</si>
  <si>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</si>
  <si>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</si>
  <si>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</si>
  <si>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</si>
  <si>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</si>
  <si>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</si>
  <si>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</si>
  <si>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</si>
  <si>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</si>
  <si>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</si>
  <si>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</si>
  <si>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</si>
  <si>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</si>
  <si>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</si>
  <si>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</si>
  <si>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</si>
  <si>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</si>
  <si>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</si>
  <si>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</si>
  <si>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</si>
  <si>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</si>
  <si>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</si>
  <si>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</si>
  <si>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</si>
  <si>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</si>
  <si>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</si>
  <si>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</si>
  <si>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</si>
  <si>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</si>
  <si>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</si>
  <si>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</si>
  <si>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</si>
  <si>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</si>
  <si>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</si>
  <si>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</si>
  <si>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</si>
  <si>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</si>
  <si>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</si>
  <si>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</si>
  <si>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</si>
  <si>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</si>
  <si>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</si>
  <si>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</si>
  <si>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</si>
  <si>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</si>
  <si>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</si>
  <si>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</si>
  <si>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</si>
  <si>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</si>
  <si>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</si>
  <si>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</si>
  <si>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</si>
  <si>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</si>
  <si>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</si>
  <si>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</si>
  <si>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</si>
  <si>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</si>
  <si>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</si>
  <si>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</si>
  <si>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</si>
  <si>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</si>
  <si>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</si>
  <si>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</si>
  <si>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</si>
  <si>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</si>
  <si>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</si>
  <si>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</si>
  <si>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</si>
  <si>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</si>
  <si>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</si>
  <si>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</si>
  <si>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</si>
  <si>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</si>
  <si>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</si>
  <si>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</si>
  <si>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</si>
  <si>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</si>
  <si>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</si>
  <si>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</si>
  <si>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</si>
  <si>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</si>
  <si>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</si>
  <si>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</si>
  <si>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</si>
  <si>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</si>
  <si>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</si>
  <si>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</si>
  <si>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</si>
  <si>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</si>
  <si>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</si>
  <si>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</si>
  <si>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</si>
  <si>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</si>
  <si>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</si>
  <si>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</si>
  <si>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</si>
  <si>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</si>
  <si>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</si>
  <si>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</si>
  <si>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</si>
  <si>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</si>
  <si>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</si>
  <si>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</si>
  <si>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</si>
  <si>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</si>
  <si>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</si>
  <si>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</si>
  <si>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</si>
  <si>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</si>
  <si>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</si>
  <si>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</si>
  <si>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</si>
  <si>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</si>
  <si>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</si>
  <si>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</si>
  <si>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</si>
  <si>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</si>
  <si>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</si>
  <si>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</si>
  <si>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</si>
  <si>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</si>
  <si>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</si>
  <si>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</si>
  <si>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</si>
  <si>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</si>
  <si>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</si>
  <si>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</si>
  <si>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</si>
  <si>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</si>
  <si>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</si>
  <si>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</si>
  <si>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</si>
  <si>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</si>
  <si>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</si>
  <si>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</si>
  <si>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</si>
  <si>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</si>
  <si>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</si>
  <si>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</si>
  <si>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</si>
  <si>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</si>
  <si>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</si>
  <si>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</si>
  <si>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</si>
  <si>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</si>
  <si>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</si>
  <si>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</si>
  <si>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</si>
  <si>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</si>
  <si>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</si>
  <si>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</si>
  <si>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</si>
  <si>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</si>
  <si>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</si>
  <si>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</si>
  <si>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</si>
  <si>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</si>
  <si>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</si>
  <si>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</si>
  <si>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</si>
  <si>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</si>
  <si>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</si>
  <si>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</si>
  <si>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</si>
  <si>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</si>
  <si>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</si>
  <si>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</si>
  <si>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</si>
  <si>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</si>
  <si>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</si>
  <si>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</si>
  <si>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</si>
  <si>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</si>
  <si>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</si>
  <si>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</si>
  <si>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</si>
  <si>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</si>
  <si>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</si>
  <si>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</si>
  <si>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</si>
  <si>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</si>
  <si>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</si>
  <si>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</si>
  <si>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</si>
  <si>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</si>
  <si>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</si>
  <si>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</si>
  <si>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</si>
  <si>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</si>
  <si>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</si>
  <si>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</si>
  <si>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</si>
  <si>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</si>
  <si>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</si>
  <si>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</si>
  <si>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</si>
  <si>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</si>
  <si>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</si>
  <si>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</si>
  <si>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</si>
  <si>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</si>
  <si>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</si>
  <si>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</si>
  <si>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</si>
  <si>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</si>
  <si>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</si>
  <si>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</si>
  <si>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</si>
  <si>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</si>
  <si>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</si>
  <si>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</si>
  <si>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</si>
  <si>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</si>
  <si>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</si>
  <si>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</si>
  <si>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</si>
  <si>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</si>
  <si>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</si>
  <si>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</si>
  <si>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</si>
  <si>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</si>
  <si>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</si>
  <si>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</si>
  <si>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</si>
  <si>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</si>
  <si>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</si>
  <si>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</si>
  <si>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</si>
  <si>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</si>
  <si>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</si>
  <si>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</si>
  <si>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</si>
  <si>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</si>
  <si>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</si>
  <si>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</si>
  <si>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</si>
  <si>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</si>
  <si>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</si>
  <si>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</si>
  <si>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</si>
  <si>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</si>
  <si>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</si>
  <si>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</si>
  <si>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</si>
  <si>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</si>
  <si>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</si>
  <si>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</si>
  <si>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</si>
  <si>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</si>
  <si>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</si>
  <si>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</si>
  <si>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</si>
  <si>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</si>
  <si>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</si>
  <si>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</si>
  <si>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</si>
  <si>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</si>
  <si>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</si>
  <si>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</si>
  <si>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</si>
  <si>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</si>
  <si>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</si>
  <si>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</si>
  <si>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</si>
  <si>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</si>
  <si>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</si>
  <si>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</si>
  <si>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</si>
  <si>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</si>
  <si>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</si>
  <si>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</si>
  <si>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</si>
  <si>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</si>
  <si>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</si>
  <si>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</si>
  <si>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</si>
  <si>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</si>
  <si>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</si>
  <si>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</si>
  <si>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</si>
  <si>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</si>
  <si>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</si>
  <si>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</si>
  <si>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</si>
  <si>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</si>
  <si>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</si>
  <si>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</si>
  <si>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</si>
  <si>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</si>
  <si>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</si>
  <si>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</si>
  <si>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</si>
  <si>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</si>
  <si>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</si>
  <si>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</si>
  <si>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</si>
  <si>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</si>
  <si>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</si>
  <si>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</si>
  <si>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</si>
  <si>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</si>
  <si>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</si>
  <si>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</si>
  <si>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</si>
  <si>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</si>
  <si>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</si>
  <si>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</si>
  <si>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</si>
  <si>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</si>
  <si>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</si>
  <si>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</si>
  <si>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</si>
  <si>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</si>
  <si>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</si>
  <si>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</si>
  <si>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</si>
  <si>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</si>
  <si>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</si>
  <si>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</si>
  <si>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</si>
  <si>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</si>
  <si>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</si>
  <si>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</si>
  <si>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</si>
  <si>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</si>
  <si>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</si>
  <si>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</si>
  <si>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</si>
  <si>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</si>
  <si>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</si>
  <si>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</si>
  <si>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</si>
  <si>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</si>
  <si>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</si>
  <si>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</si>
  <si>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</si>
  <si>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</si>
  <si>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</si>
  <si>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</si>
  <si>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</si>
  <si>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</si>
  <si>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</si>
  <si>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</si>
  <si>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</si>
  <si>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</si>
  <si>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</si>
  <si>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</si>
  <si>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</si>
  <si>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</si>
  <si>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</si>
  <si>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</si>
  <si>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</si>
  <si>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</si>
  <si>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</si>
  <si>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</si>
  <si>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</si>
  <si>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</si>
  <si>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</si>
  <si>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</si>
  <si>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</si>
  <si>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</si>
  <si>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</si>
  <si>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</si>
  <si>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</si>
  <si>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</si>
  <si>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</si>
  <si>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</si>
  <si>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</si>
  <si>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</si>
  <si>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</si>
  <si>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</si>
  <si>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</si>
  <si>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</si>
  <si>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</si>
  <si>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</si>
  <si>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</si>
  <si>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</si>
  <si>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</si>
  <si>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</si>
  <si>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</si>
  <si>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</si>
  <si>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</si>
  <si>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</si>
  <si>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</si>
  <si>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</si>
  <si>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</si>
  <si>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</si>
  <si>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</si>
  <si>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</si>
  <si>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</si>
  <si>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</si>
  <si>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</si>
  <si>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</si>
  <si>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</si>
  <si>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</si>
  <si>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</si>
  <si>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</si>
  <si>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</si>
  <si>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</si>
  <si>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</si>
  <si>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</si>
  <si>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</si>
  <si>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</si>
  <si>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</si>
  <si>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</si>
  <si>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</si>
  <si>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</si>
  <si>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</si>
  <si>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</si>
  <si>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</si>
  <si>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</si>
  <si>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</si>
  <si>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</si>
  <si>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</si>
  <si>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</si>
  <si>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</si>
  <si>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</si>
  <si>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</si>
  <si>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</si>
  <si>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</si>
  <si>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</si>
  <si>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</si>
  <si>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</si>
  <si>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</si>
  <si>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</si>
  <si>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</si>
  <si>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</si>
  <si>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</si>
  <si>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</si>
  <si>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</si>
  <si>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</si>
  <si>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</si>
  <si>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</si>
  <si>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</si>
  <si>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</si>
  <si>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</si>
  <si>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</si>
  <si>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</si>
  <si>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</si>
  <si>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</si>
  <si>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</si>
  <si>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</si>
  <si>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</si>
  <si>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</si>
  <si>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</si>
  <si>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</si>
  <si>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</si>
  <si>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</si>
  <si>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</si>
  <si>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</si>
  <si>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</si>
  <si>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</si>
  <si>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</si>
  <si>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</si>
  <si>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</si>
  <si>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</si>
  <si>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</si>
  <si>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</si>
  <si>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</si>
  <si>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</si>
  <si>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</si>
  <si>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</si>
  <si>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</si>
  <si>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</si>
  <si>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</si>
  <si>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</si>
  <si>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</si>
  <si>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</si>
  <si>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</si>
  <si>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</si>
  <si>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</si>
  <si>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</si>
  <si>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</si>
  <si>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</si>
  <si>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</si>
  <si>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</si>
  <si>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</si>
  <si>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</si>
  <si>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</si>
  <si>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</si>
  <si>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</si>
  <si>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</si>
  <si>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</si>
  <si>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</si>
  <si>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</si>
  <si>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</si>
  <si>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</si>
  <si>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</si>
  <si>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</si>
  <si>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</si>
  <si>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</si>
  <si>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</si>
  <si>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</si>
  <si>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</si>
  <si>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</si>
  <si>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</si>
  <si>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</si>
  <si>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</si>
  <si>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</si>
  <si>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</si>
  <si>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</si>
  <si>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</si>
  <si>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</si>
  <si>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</si>
  <si>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</si>
  <si>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</si>
  <si>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</si>
  <si>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</si>
  <si>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</si>
  <si>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</si>
  <si>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</si>
  <si>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</si>
  <si>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</si>
  <si>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</si>
  <si>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</si>
  <si>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</si>
  <si>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</si>
  <si>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</si>
  <si>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</si>
  <si>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</si>
  <si>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</si>
  <si>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</si>
  <si>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</si>
  <si>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</si>
  <si>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</si>
  <si>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</si>
  <si>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</si>
  <si>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</si>
  <si>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</si>
  <si>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</si>
  <si>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</si>
  <si>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</si>
  <si>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</si>
  <si>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</si>
  <si>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</si>
  <si>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</si>
  <si>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</si>
  <si>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</si>
  <si>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</si>
  <si>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</si>
  <si>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</si>
  <si>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</si>
  <si>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</si>
  <si>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</si>
  <si>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</si>
  <si>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</si>
  <si>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</si>
  <si>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</si>
  <si>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</si>
  <si>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</si>
  <si>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</si>
  <si>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</si>
  <si>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</si>
  <si>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</si>
  <si>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</si>
  <si>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</si>
  <si>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</si>
  <si>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</si>
  <si>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</si>
  <si>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</si>
  <si>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</si>
  <si>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</si>
  <si>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</si>
  <si>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</si>
  <si>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</si>
  <si>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</si>
  <si>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</si>
  <si>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</si>
  <si>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</si>
  <si>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</si>
  <si>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</si>
  <si>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</si>
  <si>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</si>
  <si>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</si>
  <si>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</si>
  <si>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</si>
  <si>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</si>
  <si>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</si>
  <si>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</si>
  <si>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</si>
  <si>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</si>
  <si>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</si>
  <si>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</si>
  <si>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</si>
  <si>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</si>
  <si>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</si>
  <si>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</si>
  <si>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</si>
  <si>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</si>
  <si>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</si>
  <si>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</si>
  <si>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</si>
  <si>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</si>
  <si>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</si>
  <si>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</si>
  <si>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</si>
  <si>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</si>
  <si>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</si>
  <si>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</si>
  <si>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</si>
  <si>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</si>
  <si>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</si>
  <si>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</si>
  <si>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</si>
  <si>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</si>
  <si>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</si>
  <si>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</si>
  <si>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</si>
  <si>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</si>
  <si>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</si>
  <si>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</si>
  <si>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</si>
  <si>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</si>
  <si>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</si>
  <si>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</si>
  <si>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</si>
  <si>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</si>
  <si>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</si>
  <si>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</si>
  <si>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</si>
  <si>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</si>
  <si>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</si>
  <si>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</si>
  <si>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</si>
  <si>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</si>
  <si>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</si>
  <si>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</si>
  <si>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</si>
  <si>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</si>
  <si>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</si>
  <si>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</si>
  <si>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</si>
  <si>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</si>
  <si>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</si>
  <si>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</si>
  <si>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</si>
  <si>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</si>
  <si>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</si>
  <si>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</si>
  <si>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</si>
  <si>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</si>
  <si>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</si>
  <si>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</si>
  <si>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</si>
  <si>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</si>
  <si>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</si>
  <si>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</si>
  <si>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</si>
  <si>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</si>
  <si>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</si>
  <si>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</si>
  <si>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</si>
  <si>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</si>
  <si>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</si>
  <si>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</si>
  <si>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</si>
  <si>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</si>
  <si>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</si>
  <si>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</si>
  <si>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</si>
  <si>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</si>
  <si>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</si>
  <si>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</si>
  <si>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</si>
  <si>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</si>
  <si>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</si>
  <si>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</si>
  <si>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</si>
  <si>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</si>
  <si>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</si>
  <si>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</si>
  <si>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</si>
  <si>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</si>
  <si>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</si>
  <si>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</si>
  <si>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</si>
  <si>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</si>
  <si>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</si>
  <si>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</si>
  <si>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</si>
  <si>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</si>
  <si>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</si>
  <si>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</si>
  <si>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</si>
  <si>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</si>
  <si>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</si>
  <si>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</si>
  <si>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</si>
  <si>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</si>
  <si>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</si>
  <si>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</si>
  <si>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</si>
  <si>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</si>
  <si>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</si>
  <si>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</si>
  <si>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</si>
  <si>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</si>
  <si>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</si>
  <si>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</si>
  <si>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</si>
  <si>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</si>
  <si>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</si>
  <si>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</si>
  <si>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</si>
  <si>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</si>
  <si>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</si>
  <si>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</si>
  <si>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</si>
  <si>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</si>
  <si>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</si>
  <si>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</si>
  <si>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</si>
  <si>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</si>
  <si>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</si>
  <si>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</si>
  <si>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</si>
  <si>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</si>
  <si>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</si>
  <si>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</si>
  <si>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</si>
  <si>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</si>
  <si>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</si>
  <si>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</si>
  <si>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</si>
  <si>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</si>
  <si>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</si>
  <si>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</si>
  <si>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</si>
  <si>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</si>
  <si>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</si>
  <si>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</si>
  <si>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</si>
  <si>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</si>
  <si>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</si>
  <si>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</si>
  <si>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</si>
  <si>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</si>
  <si>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</si>
  <si>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</si>
  <si>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</si>
  <si>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</si>
  <si>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</si>
  <si>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</si>
  <si>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</si>
  <si>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</si>
  <si>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</si>
  <si>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</si>
  <si>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</si>
  <si>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</si>
  <si>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</si>
  <si>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</si>
  <si>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</si>
  <si>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</si>
  <si>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</si>
  <si>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</si>
  <si>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</si>
  <si>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</si>
  <si>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</si>
  <si>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</si>
  <si>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</si>
  <si>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</si>
  <si>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</si>
  <si>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</si>
  <si>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</si>
  <si>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</si>
  <si>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</si>
  <si>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</si>
  <si>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</si>
  <si>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</si>
  <si>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</si>
  <si>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</si>
  <si>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</si>
  <si>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</si>
  <si>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</si>
  <si>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</si>
  <si>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</si>
  <si>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</si>
  <si>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</si>
  <si>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</si>
  <si>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</si>
  <si>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</si>
  <si>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</si>
  <si>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</si>
  <si>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</si>
  <si>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</si>
  <si>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</si>
  <si>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</si>
  <si>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</si>
  <si>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</si>
  <si>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</si>
  <si>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</si>
  <si>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</si>
  <si>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</si>
  <si>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</si>
  <si>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</si>
  <si>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</si>
  <si>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</si>
  <si>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</si>
  <si>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</si>
  <si>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</si>
  <si>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</si>
  <si>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</si>
  <si>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</si>
  <si>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</si>
  <si>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</si>
  <si>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</si>
  <si>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</si>
  <si>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</si>
  <si>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</si>
  <si>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</si>
  <si>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</si>
  <si>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</si>
  <si>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</si>
  <si>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</si>
  <si>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</si>
  <si>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</si>
  <si>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</si>
  <si>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</si>
  <si>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</si>
  <si>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</si>
  <si>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</si>
  <si>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</si>
  <si>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</si>
  <si>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</si>
  <si>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</si>
  <si>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</si>
  <si>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</si>
  <si>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</si>
  <si>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</si>
  <si>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</si>
  <si>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</si>
  <si>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</si>
  <si>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</si>
  <si>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</si>
  <si>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</si>
  <si>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</si>
  <si>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</si>
  <si>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</si>
  <si>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</si>
  <si>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</si>
  <si>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</si>
  <si>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</si>
  <si>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</si>
  <si>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</si>
  <si>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</si>
  <si>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</si>
  <si>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</si>
  <si>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</si>
  <si>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</si>
  <si>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</si>
  <si>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</si>
  <si>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</si>
  <si>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</si>
  <si>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</si>
  <si>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</si>
  <si>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</si>
  <si>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</si>
  <si>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</si>
  <si>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</si>
  <si>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</si>
  <si>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</si>
  <si>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</si>
  <si>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</si>
  <si>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</si>
  <si>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</si>
  <si>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</si>
  <si>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</si>
  <si>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</si>
  <si>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</si>
  <si>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</si>
  <si>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</si>
  <si>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</si>
  <si>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</si>
  <si>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</si>
  <si>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</si>
  <si>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</si>
  <si>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</si>
  <si>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</si>
  <si>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</si>
  <si>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</si>
  <si>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</si>
  <si>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</si>
  <si>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</si>
  <si>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</si>
  <si>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</si>
  <si>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</si>
  <si>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</si>
  <si>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</si>
  <si>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</si>
  <si>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</si>
  <si>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</si>
  <si>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</si>
  <si>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</si>
  <si>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</si>
  <si>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</si>
  <si>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</si>
  <si>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</si>
  <si>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</si>
  <si>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</si>
  <si>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</si>
  <si>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</si>
  <si>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</si>
  <si>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</si>
  <si>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</si>
  <si>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</si>
  <si>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</si>
  <si>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</si>
  <si>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</si>
  <si>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</si>
  <si>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</si>
  <si>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</si>
  <si>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</si>
  <si>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</si>
  <si>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</si>
  <si>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</si>
  <si>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</si>
  <si>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</si>
  <si>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</si>
  <si>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</si>
  <si>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</si>
  <si>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</si>
  <si>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</si>
  <si>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</si>
  <si>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</si>
  <si>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</si>
  <si>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</si>
  <si>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</si>
  <si>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</si>
  <si>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</si>
  <si>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</si>
  <si>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</si>
  <si>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</si>
  <si>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</si>
  <si>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</si>
  <si>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</si>
  <si>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</si>
  <si>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</si>
  <si>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</si>
  <si>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</si>
  <si>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</si>
  <si>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</si>
  <si>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</si>
  <si>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</si>
  <si>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</si>
  <si>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</si>
  <si>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</si>
  <si>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</si>
  <si>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</si>
  <si>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</si>
  <si>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</si>
  <si>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</si>
  <si>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</si>
  <si>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</si>
  <si>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</si>
  <si>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</si>
  <si>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</si>
  <si>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</si>
  <si>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</si>
  <si>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</si>
  <si>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</si>
  <si>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</si>
  <si>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</si>
  <si>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</si>
  <si>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</si>
  <si>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</si>
  <si>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</si>
  <si>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</si>
  <si>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</si>
  <si>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</si>
  <si>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</si>
  <si>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</si>
  <si>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</si>
  <si>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</si>
  <si>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</si>
  <si>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</si>
  <si>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</si>
  <si>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</si>
  <si>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</si>
  <si>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</si>
  <si>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</si>
  <si>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</si>
  <si>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</si>
  <si>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</si>
  <si>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</si>
  <si>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</si>
  <si>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</si>
  <si>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</si>
  <si>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</si>
  <si>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</si>
  <si>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</si>
  <si>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</si>
  <si>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</si>
  <si>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</si>
  <si>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</si>
  <si>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</si>
  <si>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</si>
  <si>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</si>
  <si>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</si>
  <si>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</si>
  <si>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</si>
  <si>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</si>
  <si>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</si>
  <si>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</si>
  <si>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</si>
  <si>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</si>
  <si>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</si>
  <si>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</si>
  <si>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</si>
  <si>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</si>
  <si>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</si>
  <si>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</si>
  <si>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</si>
  <si>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</si>
  <si>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</si>
  <si>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</si>
  <si>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</si>
  <si>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</si>
  <si>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</si>
  <si>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</si>
  <si>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</si>
  <si>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</si>
  <si>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</si>
  <si>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</si>
  <si>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</si>
  <si>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</si>
  <si>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</si>
  <si>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</si>
  <si>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</si>
  <si>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</si>
  <si>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</si>
  <si>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</si>
  <si>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</si>
  <si>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</si>
  <si>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</si>
  <si>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</si>
  <si>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</si>
  <si>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</si>
  <si>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</si>
  <si>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</si>
  <si>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</si>
  <si>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</si>
  <si>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</si>
  <si>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</si>
  <si>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</si>
  <si>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</si>
  <si>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</si>
  <si>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</si>
  <si>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</si>
  <si>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</si>
  <si>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</si>
  <si>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</si>
  <si>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</si>
  <si>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</si>
  <si>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</si>
  <si>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</si>
  <si>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</si>
  <si>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</si>
  <si>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</si>
  <si>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</si>
  <si>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</si>
  <si>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</si>
  <si>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</si>
  <si>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</si>
  <si>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</si>
  <si>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</si>
  <si>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</si>
  <si>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</si>
  <si>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</si>
  <si>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</si>
  <si>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</si>
  <si>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</si>
  <si>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</si>
  <si>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</si>
  <si>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</si>
  <si>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</si>
  <si>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</si>
  <si>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</si>
  <si>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</si>
  <si>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</si>
  <si>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</si>
  <si>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</si>
  <si>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</si>
  <si>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</si>
  <si>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</si>
  <si>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</si>
  <si>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</si>
  <si>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</si>
  <si>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</si>
  <si>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</si>
  <si>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</si>
  <si>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</si>
  <si>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</si>
  <si>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</si>
  <si>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</si>
  <si>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</si>
  <si>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</si>
  <si>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</si>
  <si>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</si>
  <si>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</si>
  <si>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</si>
  <si>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</si>
  <si>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</si>
  <si>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</si>
  <si>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</si>
  <si>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</si>
  <si>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</si>
  <si>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</si>
  <si>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</si>
  <si>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</si>
  <si>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</si>
  <si>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</si>
  <si>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</si>
  <si>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</si>
  <si>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</si>
  <si>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</si>
  <si>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</si>
  <si>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</si>
  <si>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</si>
  <si>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</si>
  <si>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</si>
  <si>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</si>
  <si>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</si>
  <si>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</si>
  <si>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</si>
  <si>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</si>
  <si>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</si>
  <si>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</si>
  <si>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</si>
  <si>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</si>
  <si>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</si>
  <si>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</si>
  <si>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</si>
  <si>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</si>
  <si>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</si>
  <si>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</si>
  <si>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</si>
  <si>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</si>
  <si>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</si>
  <si>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</si>
  <si>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</si>
  <si>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</si>
  <si>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</si>
  <si>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</si>
  <si>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</si>
  <si>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</si>
  <si>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</si>
  <si>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</si>
  <si>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</si>
  <si>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</si>
  <si>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</si>
  <si>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</si>
  <si>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</si>
  <si>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</si>
  <si>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</si>
  <si>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</si>
  <si>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</si>
  <si>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</si>
  <si>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</si>
  <si>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</si>
  <si>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</si>
  <si>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</si>
  <si>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</si>
  <si>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</si>
  <si>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</si>
  <si>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</si>
  <si>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</si>
  <si>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</si>
  <si>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</si>
  <si>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</si>
  <si>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</si>
  <si>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</si>
  <si>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</si>
  <si>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</si>
  <si>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</si>
  <si>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</si>
  <si>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</si>
  <si>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</si>
  <si>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</si>
  <si>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</si>
  <si>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</si>
  <si>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</si>
  <si>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</si>
  <si>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</si>
  <si>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</si>
  <si>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</si>
  <si>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</si>
  <si>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</si>
  <si>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</si>
  <si>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</si>
  <si>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</si>
  <si>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</si>
  <si>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</si>
  <si>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</si>
  <si>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</si>
  <si>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</si>
  <si>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</si>
  <si>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</si>
  <si>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</si>
  <si>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</si>
  <si>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</si>
  <si>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</si>
  <si>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</si>
  <si>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</si>
  <si>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</si>
  <si>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</si>
  <si>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</si>
  <si>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</si>
  <si>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</si>
  <si>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</si>
  <si>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</si>
  <si>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</si>
  <si>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</si>
  <si>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</si>
  <si>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</si>
  <si>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</si>
  <si>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</si>
  <si>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</si>
  <si>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</si>
  <si>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</si>
  <si>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</si>
  <si>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</si>
  <si>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</si>
  <si>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</si>
  <si>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</si>
  <si>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</si>
  <si>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</si>
  <si>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</si>
  <si>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</si>
  <si>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</si>
  <si>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</si>
  <si>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</si>
  <si>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</si>
  <si>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</si>
  <si>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</si>
  <si>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</si>
  <si>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</si>
  <si>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</si>
  <si>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</si>
  <si>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</si>
  <si>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</si>
  <si>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</si>
  <si>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</si>
  <si>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</si>
  <si>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</si>
  <si>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</si>
  <si>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</si>
  <si>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</si>
  <si>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</si>
  <si>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</si>
  <si>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</si>
  <si>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</si>
  <si>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</si>
  <si>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</si>
  <si>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</si>
  <si>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</si>
  <si>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</si>
  <si>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</si>
  <si>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</si>
  <si>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</si>
  <si>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</si>
  <si>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</si>
  <si>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</si>
  <si>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</si>
  <si>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</si>
  <si>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</si>
  <si>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</si>
  <si>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</si>
  <si>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</si>
  <si>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</si>
  <si>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</si>
  <si>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</si>
  <si>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</si>
  <si>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</si>
  <si>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</si>
  <si>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</si>
  <si>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</si>
  <si>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</si>
  <si>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</si>
  <si>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</si>
  <si>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</si>
  <si>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</si>
  <si>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</si>
  <si>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</si>
  <si>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</si>
  <si>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</si>
  <si>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</si>
  <si>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</si>
  <si>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</si>
  <si>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</si>
  <si>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</si>
  <si>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</si>
  <si>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</si>
  <si>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</si>
  <si>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</si>
  <si>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</si>
  <si>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</si>
  <si>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</si>
  <si>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</si>
  <si>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</si>
  <si>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</si>
  <si>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</si>
  <si>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</si>
  <si>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</si>
  <si>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</si>
  <si>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</si>
  <si>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</si>
  <si>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</si>
  <si>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</si>
  <si>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</si>
  <si>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</si>
  <si>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</si>
  <si>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</si>
  <si>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</si>
  <si>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</si>
  <si>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</si>
  <si>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</si>
  <si>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</si>
  <si>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</si>
  <si>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</si>
  <si>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</si>
  <si>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</si>
  <si>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</si>
  <si>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</si>
  <si>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</si>
  <si>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</si>
  <si>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</si>
  <si>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</si>
  <si>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</si>
  <si>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</si>
  <si>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</si>
  <si>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</si>
  <si>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</si>
  <si>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</si>
  <si>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</si>
  <si>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</si>
  <si>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</si>
  <si>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</si>
  <si>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</si>
  <si>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</si>
  <si>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</si>
  <si>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</si>
  <si>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</si>
  <si>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</si>
  <si>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</si>
  <si>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</si>
  <si>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</si>
  <si>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</si>
  <si>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</si>
  <si>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</si>
  <si>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</si>
  <si>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</si>
  <si>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</si>
  <si>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</si>
  <si>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</si>
  <si>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</si>
  <si>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</si>
  <si>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</si>
  <si>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</si>
  <si>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</si>
  <si>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</si>
  <si>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</si>
  <si>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</si>
  <si>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</si>
  <si>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</si>
  <si>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</si>
  <si>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</si>
  <si>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</si>
  <si>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</si>
  <si>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</si>
  <si>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</si>
  <si>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</si>
  <si>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</si>
  <si>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</si>
  <si>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</si>
  <si>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</si>
  <si>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</si>
  <si>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</si>
  <si>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</si>
  <si>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</si>
  <si>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</si>
  <si>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</si>
  <si>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</si>
  <si>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</si>
  <si>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</si>
  <si>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</si>
  <si>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</si>
  <si>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</si>
  <si>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</si>
  <si>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</si>
  <si>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</si>
  <si>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</si>
  <si>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</si>
  <si>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</si>
  <si>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</si>
  <si>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</si>
  <si>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</si>
  <si>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</si>
  <si>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</si>
  <si>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</si>
  <si>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</si>
  <si>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</si>
  <si>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</si>
  <si>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</si>
  <si>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</si>
  <si>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</si>
  <si>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</si>
  <si>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</si>
  <si>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</si>
  <si>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</si>
  <si>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</si>
  <si>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</si>
  <si>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</si>
  <si>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</si>
  <si>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</si>
  <si>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</si>
  <si>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</si>
  <si>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</si>
  <si>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</si>
  <si>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</si>
  <si>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</si>
  <si>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</si>
  <si>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</si>
  <si>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</si>
  <si>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</si>
  <si>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</si>
  <si>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</si>
  <si>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</si>
  <si>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</si>
  <si>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</si>
  <si>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</si>
  <si>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</si>
  <si>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</si>
  <si>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</si>
  <si>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</si>
  <si>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</si>
  <si>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</si>
  <si>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</si>
  <si>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</si>
  <si>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</si>
  <si>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</si>
  <si>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</si>
  <si>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</si>
  <si>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</si>
  <si>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</si>
  <si>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</si>
  <si>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</si>
  <si>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</si>
  <si>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</si>
  <si>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</si>
  <si>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</si>
  <si>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</si>
  <si>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</si>
  <si>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</si>
  <si>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</si>
  <si>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</si>
  <si>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</si>
  <si>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</si>
  <si>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</si>
  <si>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</si>
  <si>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</si>
  <si>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</si>
  <si>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</si>
  <si>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</si>
  <si>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</si>
  <si>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</si>
  <si>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</si>
  <si>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</si>
  <si>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</si>
  <si>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</si>
  <si>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</si>
  <si>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</si>
  <si>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</si>
  <si>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</si>
  <si>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</si>
  <si>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</si>
  <si>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</si>
  <si>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</si>
  <si>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</si>
  <si>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</si>
  <si>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</si>
  <si>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</si>
  <si>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</si>
  <si>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</si>
  <si>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</si>
  <si>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</si>
  <si>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</si>
  <si>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</si>
  <si>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</si>
  <si>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</si>
  <si>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</si>
  <si>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</si>
  <si>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</si>
  <si>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</si>
  <si>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</si>
  <si>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</si>
  <si>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</si>
  <si>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</si>
  <si>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</si>
  <si>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</si>
  <si>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</si>
  <si>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</si>
  <si>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</si>
  <si>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</si>
  <si>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</si>
  <si>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</si>
  <si>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</si>
  <si>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</si>
  <si>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</si>
  <si>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</si>
  <si>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</si>
  <si>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</si>
  <si>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</si>
  <si>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</si>
  <si>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</si>
  <si>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</si>
  <si>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</si>
  <si>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</si>
  <si>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</si>
  <si>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</si>
  <si>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</si>
  <si>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</si>
  <si>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</si>
  <si>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</si>
  <si>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</si>
  <si>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</si>
  <si>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</si>
  <si>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</si>
  <si>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</si>
  <si>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</si>
  <si>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</si>
  <si>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</si>
  <si>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</si>
  <si>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</si>
  <si>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</si>
  <si>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</si>
  <si>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</si>
  <si>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</si>
  <si>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</si>
  <si>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</si>
  <si>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</si>
  <si>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</si>
  <si>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</si>
  <si>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</si>
  <si>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</si>
  <si>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</si>
  <si>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</si>
  <si>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</si>
  <si>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</si>
  <si>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</si>
  <si>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</si>
  <si>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</si>
  <si>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</si>
  <si>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</si>
  <si>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</si>
  <si>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</si>
  <si>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</si>
  <si>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</si>
  <si>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</si>
  <si>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</si>
  <si>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</si>
  <si>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</si>
  <si>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</si>
  <si>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</si>
  <si>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</si>
  <si>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</si>
  <si>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</si>
  <si>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</si>
  <si>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</si>
  <si>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</si>
  <si>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</si>
  <si>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</si>
  <si>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</si>
  <si>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</si>
  <si>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</si>
  <si>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</si>
  <si>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</si>
  <si>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</si>
  <si>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</si>
  <si>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</si>
  <si>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</si>
  <si>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</si>
  <si>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</si>
  <si>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</si>
  <si>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</si>
  <si>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</si>
  <si>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</si>
  <si>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</si>
  <si>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</si>
  <si>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</si>
  <si>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</si>
  <si>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</si>
  <si>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</si>
  <si>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</si>
  <si>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</si>
  <si>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</si>
  <si>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</si>
  <si>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</si>
  <si>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</si>
  <si>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</si>
  <si>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</si>
  <si>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</si>
  <si>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</si>
  <si>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</si>
  <si>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</si>
  <si>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</si>
  <si>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</si>
  <si>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</si>
  <si>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</si>
  <si>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</si>
  <si>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</si>
  <si>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</si>
  <si>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</si>
  <si>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</si>
  <si>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</si>
  <si>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</si>
  <si>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</si>
  <si>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</si>
  <si>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</si>
  <si>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</si>
  <si>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</si>
  <si>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</si>
  <si>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</si>
  <si>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</si>
  <si>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</si>
  <si>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</si>
  <si>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</si>
  <si>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</si>
  <si>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</si>
  <si>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</si>
  <si>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</si>
  <si>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</si>
  <si>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</si>
  <si>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</si>
  <si>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</si>
  <si>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</si>
  <si>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</si>
  <si>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</si>
  <si>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</si>
  <si>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</si>
  <si>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</si>
  <si>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</si>
  <si>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</si>
  <si>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</si>
  <si>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</si>
  <si>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</si>
  <si>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</si>
  <si>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</si>
  <si>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</si>
  <si>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</si>
  <si>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</si>
  <si>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</si>
  <si>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</si>
  <si>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</si>
  <si>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</si>
  <si>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</si>
  <si>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</si>
  <si>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</si>
  <si>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</si>
  <si>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</si>
  <si>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</si>
  <si>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</si>
  <si>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</si>
  <si>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</si>
  <si>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</si>
  <si>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</si>
  <si>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</si>
  <si>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</si>
  <si>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</si>
  <si>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</si>
  <si>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</si>
  <si>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</si>
  <si>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</si>
  <si>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</si>
  <si>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</si>
  <si>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</si>
  <si>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</si>
  <si>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</si>
  <si>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</si>
  <si>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</si>
  <si>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</si>
  <si>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</si>
  <si>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</si>
  <si>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</si>
  <si>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</si>
  <si>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</si>
  <si>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</si>
  <si>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</si>
  <si>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</si>
  <si>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</si>
  <si>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</si>
  <si>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</si>
  <si>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</si>
  <si>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</si>
  <si>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</si>
  <si>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</si>
  <si>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</si>
  <si>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</si>
  <si>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</si>
  <si>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</si>
  <si>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</si>
  <si>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</si>
  <si>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</si>
  <si>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</si>
  <si>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</si>
  <si>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</si>
  <si>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</si>
  <si>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</si>
  <si>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</si>
  <si>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</si>
  <si>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</si>
  <si>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</si>
  <si>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</si>
  <si>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</si>
  <si>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</si>
  <si>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</si>
  <si>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RAB</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</si>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</sst>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9606997.1099999994</v>
      </c>
      <c r="D2" s="7">
        <f>'PR-RAS'!E6</f>
        <v>11900193.860000001</v>
      </c>
      <c r="E2" s="7">
        <v>0</v>
      </c>
      <c r="F2" s="7">
        <v>0</v>
      </c>
      <c r="G2" s="8">
        <f t="shared" ref="G2:G274" si="0">(B2/1000)*(C2*1+D2*2)</f>
        <v>33407.384830000003</v>
      </c>
      <c r="H2" s="8">
        <f t="shared" ref="H2:H274" si="1">ABS(C2-ROUND(C2,0))+ABS(D2-ROUND(D2,0))</f>
        <v>0.24999999813735485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6148050.8199999994</v>
      </c>
      <c r="D3" s="2">
        <f>'PR-RAS'!E7</f>
        <v>7376403.3000000007</v>
      </c>
      <c r="E3" s="2">
        <v>0</v>
      </c>
      <c r="F3" s="2">
        <v>0</v>
      </c>
      <c r="G3" s="3">
        <f t="shared" si="0"/>
        <v>41801.714840000008</v>
      </c>
      <c r="H3" s="3">
        <f t="shared" si="1"/>
        <v>0.48000000137835741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4053587.8099999996</v>
      </c>
      <c r="D4" s="2">
        <f>'PR-RAS'!E8</f>
        <v>5280154.7200000007</v>
      </c>
      <c r="E4" s="2">
        <v>0</v>
      </c>
      <c r="F4" s="2">
        <v>0</v>
      </c>
      <c r="G4" s="3">
        <f t="shared" si="0"/>
        <v>43841.691749999998</v>
      </c>
      <c r="H4" s="3">
        <f t="shared" si="1"/>
        <v>0.46999999973922968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2816552.16</v>
      </c>
      <c r="D5" s="2">
        <f>'PR-RAS'!E9</f>
        <v>3484179.1</v>
      </c>
      <c r="E5" s="2">
        <v>0</v>
      </c>
      <c r="F5" s="2">
        <v>0</v>
      </c>
      <c r="G5" s="3">
        <f t="shared" si="0"/>
        <v>39139.641439999999</v>
      </c>
      <c r="H5" s="3">
        <f t="shared" si="1"/>
        <v>0.26000000024214387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387156.53</v>
      </c>
      <c r="D6" s="2">
        <f>'PR-RAS'!E10</f>
        <v>471412.37</v>
      </c>
      <c r="E6" s="2">
        <v>0</v>
      </c>
      <c r="F6" s="2">
        <v>0</v>
      </c>
      <c r="G6" s="3">
        <f t="shared" si="0"/>
        <v>6649.9063500000002</v>
      </c>
      <c r="H6" s="3">
        <f t="shared" si="1"/>
        <v>0.83999999996740371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747363.47</v>
      </c>
      <c r="D7" s="2">
        <f>'PR-RAS'!E11</f>
        <v>1342895.97</v>
      </c>
      <c r="E7" s="2">
        <v>0</v>
      </c>
      <c r="F7" s="2">
        <v>0</v>
      </c>
      <c r="G7" s="3">
        <f t="shared" si="0"/>
        <v>20598.93246</v>
      </c>
      <c r="H7" s="3">
        <f t="shared" si="1"/>
        <v>0.5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259043.02</v>
      </c>
      <c r="D8" s="2">
        <f>'PR-RAS'!E12</f>
        <v>189147.74</v>
      </c>
      <c r="E8" s="2">
        <v>0</v>
      </c>
      <c r="F8" s="2">
        <v>0</v>
      </c>
      <c r="G8" s="3">
        <f t="shared" si="0"/>
        <v>4461.3694999999998</v>
      </c>
      <c r="H8" s="3">
        <f t="shared" si="1"/>
        <v>0.27999999999883585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232408.97</v>
      </c>
      <c r="D9" s="2">
        <f>'PR-RAS'!E13</f>
        <v>291628.5</v>
      </c>
      <c r="E9" s="2">
        <v>0</v>
      </c>
      <c r="F9" s="2">
        <v>0</v>
      </c>
      <c r="G9" s="3">
        <f t="shared" si="0"/>
        <v>6525.3277600000001</v>
      </c>
      <c r="H9" s="3">
        <f t="shared" si="1"/>
        <v>0.52999999999883585</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2308.19</v>
      </c>
      <c r="D10" s="2">
        <f>'PR-RAS'!E14</f>
        <v>0</v>
      </c>
      <c r="E10" s="2">
        <v>0</v>
      </c>
      <c r="F10" s="2">
        <v>0</v>
      </c>
      <c r="G10" s="3">
        <f t="shared" si="0"/>
        <v>20.773709999999998</v>
      </c>
      <c r="H10" s="3">
        <f t="shared" si="1"/>
        <v>0.19000000000005457</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391244.53</v>
      </c>
      <c r="D11" s="2">
        <f>'PR-RAS'!E15</f>
        <v>499108.96</v>
      </c>
      <c r="E11" s="2">
        <v>0</v>
      </c>
      <c r="F11" s="2">
        <v>0</v>
      </c>
      <c r="G11" s="3">
        <f t="shared" si="0"/>
        <v>13894.624500000002</v>
      </c>
      <c r="H11" s="3">
        <f t="shared" si="1"/>
        <v>0.50999999995110556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1891263.8</v>
      </c>
      <c r="D19" s="2">
        <f>'PR-RAS'!E23</f>
        <v>1852183.71</v>
      </c>
      <c r="E19" s="2">
        <v>0</v>
      </c>
      <c r="F19" s="2">
        <v>0</v>
      </c>
      <c r="G19" s="3">
        <f t="shared" si="0"/>
        <v>100721.36195999999</v>
      </c>
      <c r="H19" s="3">
        <f t="shared" si="1"/>
        <v>0.48999999999068677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877001.68</v>
      </c>
      <c r="D20" s="2">
        <f>'PR-RAS'!E24</f>
        <v>1078914.3600000001</v>
      </c>
      <c r="E20" s="2">
        <v>0</v>
      </c>
      <c r="F20" s="2">
        <v>0</v>
      </c>
      <c r="G20" s="3">
        <f t="shared" si="0"/>
        <v>57661.777600000009</v>
      </c>
      <c r="H20" s="3">
        <f t="shared" si="1"/>
        <v>0.68000000005122274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1014262.12</v>
      </c>
      <c r="D23" s="2">
        <f>'PR-RAS'!E27</f>
        <v>773269.35</v>
      </c>
      <c r="E23" s="2">
        <v>0</v>
      </c>
      <c r="F23" s="2">
        <v>0</v>
      </c>
      <c r="G23" s="3">
        <f t="shared" si="0"/>
        <v>56337.618039999994</v>
      </c>
      <c r="H23" s="3">
        <f t="shared" si="1"/>
        <v>0.46999999997206032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203199.21</v>
      </c>
      <c r="D25" s="2">
        <f>'PR-RAS'!E29</f>
        <v>244064.87</v>
      </c>
      <c r="E25" s="2">
        <v>0</v>
      </c>
      <c r="F25" s="2">
        <v>0</v>
      </c>
      <c r="G25" s="3">
        <f t="shared" si="0"/>
        <v>16591.894799999998</v>
      </c>
      <c r="H25" s="3">
        <f t="shared" si="1"/>
        <v>0.33999999999650754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203194.65</v>
      </c>
      <c r="D27" s="2">
        <f>'PR-RAS'!E31</f>
        <v>244064.87</v>
      </c>
      <c r="E27" s="2">
        <v>0</v>
      </c>
      <c r="F27" s="2">
        <v>0</v>
      </c>
      <c r="G27" s="3">
        <f t="shared" si="0"/>
        <v>17974.434140000001</v>
      </c>
      <c r="H27" s="3">
        <f t="shared" si="1"/>
        <v>0.48000000001047738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4.5599999999999996</v>
      </c>
      <c r="D29" s="2">
        <f>'PR-RAS'!E33</f>
        <v>0</v>
      </c>
      <c r="E29" s="2">
        <v>0</v>
      </c>
      <c r="F29" s="2">
        <v>0</v>
      </c>
      <c r="G29" s="3">
        <f t="shared" si="0"/>
        <v>0.12767999999999999</v>
      </c>
      <c r="H29" s="3">
        <f t="shared" si="1"/>
        <v>0.44000000000000039</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884465.77</v>
      </c>
      <c r="D45" s="2">
        <f>'PR-RAS'!E49</f>
        <v>1780424.28</v>
      </c>
      <c r="E45" s="2">
        <v>0</v>
      </c>
      <c r="F45" s="2">
        <v>0</v>
      </c>
      <c r="G45" s="3">
        <f t="shared" si="0"/>
        <v>195593.83051999999</v>
      </c>
      <c r="H45" s="3">
        <f t="shared" si="1"/>
        <v>0.51000000000931323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461861.15</v>
      </c>
      <c r="D54" s="2">
        <f>'PR-RAS'!E58</f>
        <v>790856.76</v>
      </c>
      <c r="E54" s="2">
        <v>0</v>
      </c>
      <c r="F54" s="2">
        <v>0</v>
      </c>
      <c r="G54" s="3">
        <f t="shared" si="0"/>
        <v>108309.45750999999</v>
      </c>
      <c r="H54" s="3">
        <f t="shared" si="1"/>
        <v>0.39000000001396984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156283.20000000001</v>
      </c>
      <c r="D55" s="2">
        <f>'PR-RAS'!E59</f>
        <v>180277.97</v>
      </c>
      <c r="E55" s="2">
        <v>0</v>
      </c>
      <c r="F55" s="2">
        <v>0</v>
      </c>
      <c r="G55" s="3">
        <f t="shared" si="0"/>
        <v>27909.313559999999</v>
      </c>
      <c r="H55" s="3">
        <f t="shared" si="1"/>
        <v>0.23000000001047738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305577.95</v>
      </c>
      <c r="D56" s="2">
        <f>'PR-RAS'!E60</f>
        <v>610578.79</v>
      </c>
      <c r="E56" s="2">
        <v>0</v>
      </c>
      <c r="F56" s="2">
        <v>0</v>
      </c>
      <c r="G56" s="3">
        <f t="shared" si="0"/>
        <v>83970.454150000005</v>
      </c>
      <c r="H56" s="3">
        <f t="shared" si="1"/>
        <v>0.25999999995110556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251013.61</v>
      </c>
      <c r="D64" s="2">
        <f>'PR-RAS'!E68</f>
        <v>366528.07</v>
      </c>
      <c r="E64" s="2">
        <v>0</v>
      </c>
      <c r="F64" s="2">
        <v>0</v>
      </c>
      <c r="G64" s="3">
        <f t="shared" si="0"/>
        <v>61996.394249999998</v>
      </c>
      <c r="H64" s="3">
        <f t="shared" si="1"/>
        <v>0.46000000002095476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236113.61</v>
      </c>
      <c r="D65" s="2">
        <f>'PR-RAS'!E69</f>
        <v>351528.07</v>
      </c>
      <c r="E65" s="2">
        <v>0</v>
      </c>
      <c r="F65" s="2">
        <v>0</v>
      </c>
      <c r="G65" s="3">
        <f t="shared" si="0"/>
        <v>60106.864000000001</v>
      </c>
      <c r="H65" s="3">
        <f t="shared" si="1"/>
        <v>0.46000000002095476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14900</v>
      </c>
      <c r="D66" s="2">
        <f>'PR-RAS'!E70</f>
        <v>15000</v>
      </c>
      <c r="E66" s="2">
        <v>0</v>
      </c>
      <c r="F66" s="2">
        <v>0</v>
      </c>
      <c r="G66" s="3">
        <f t="shared" si="0"/>
        <v>2918.5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171591.01</v>
      </c>
      <c r="D70" s="2">
        <f>'PR-RAS'!E74</f>
        <v>623039.44999999995</v>
      </c>
      <c r="E70" s="2">
        <v>0</v>
      </c>
      <c r="F70" s="2">
        <v>0</v>
      </c>
      <c r="G70" s="3">
        <f t="shared" si="0"/>
        <v>97819.223790000004</v>
      </c>
      <c r="H70" s="3">
        <f t="shared" si="1"/>
        <v>0.4599999999627471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171591.01</v>
      </c>
      <c r="D72" s="2">
        <f>'PR-RAS'!E76</f>
        <v>623039.44999999995</v>
      </c>
      <c r="E72" s="2">
        <v>0</v>
      </c>
      <c r="F72" s="2">
        <v>0</v>
      </c>
      <c r="G72" s="3">
        <f t="shared" si="0"/>
        <v>100654.56360999998</v>
      </c>
      <c r="H72" s="3">
        <f t="shared" si="1"/>
        <v>0.4599999999627471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482145.6</v>
      </c>
      <c r="D78" s="2">
        <f>'PR-RAS'!E82</f>
        <v>423038.74</v>
      </c>
      <c r="E78" s="2">
        <v>0</v>
      </c>
      <c r="F78" s="2">
        <v>0</v>
      </c>
      <c r="G78" s="3">
        <f t="shared" si="0"/>
        <v>102273.17716000001</v>
      </c>
      <c r="H78" s="3">
        <f t="shared" si="1"/>
        <v>0.66000000003259629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88832.24</v>
      </c>
      <c r="D79" s="2">
        <f>'PR-RAS'!E83</f>
        <v>84998.83</v>
      </c>
      <c r="E79" s="2">
        <v>0</v>
      </c>
      <c r="F79" s="2">
        <v>0</v>
      </c>
      <c r="G79" s="3">
        <f t="shared" si="0"/>
        <v>20188.732200000002</v>
      </c>
      <c r="H79" s="3">
        <f t="shared" si="1"/>
        <v>0.41000000000349246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20932.240000000002</v>
      </c>
      <c r="D81" s="2">
        <f>'PR-RAS'!E85</f>
        <v>26798.83</v>
      </c>
      <c r="E81" s="2">
        <v>0</v>
      </c>
      <c r="F81" s="2">
        <v>0</v>
      </c>
      <c r="G81" s="3">
        <f t="shared" si="0"/>
        <v>5962.3920000000007</v>
      </c>
      <c r="H81" s="3">
        <f t="shared" si="1"/>
        <v>0.40999999999985448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67900</v>
      </c>
      <c r="D84" s="2">
        <f>'PR-RAS'!E88</f>
        <v>58200</v>
      </c>
      <c r="E84" s="2">
        <v>0</v>
      </c>
      <c r="F84" s="2">
        <v>0</v>
      </c>
      <c r="G84" s="3">
        <f t="shared" si="0"/>
        <v>15296.900000000001</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393313.36</v>
      </c>
      <c r="D87" s="2">
        <f>'PR-RAS'!E91</f>
        <v>338039.91</v>
      </c>
      <c r="E87" s="2">
        <v>0</v>
      </c>
      <c r="F87" s="2">
        <v>0</v>
      </c>
      <c r="G87" s="3">
        <f t="shared" si="0"/>
        <v>91967.813479999983</v>
      </c>
      <c r="H87" s="3">
        <f t="shared" si="1"/>
        <v>0.45000000001164153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245688.29</v>
      </c>
      <c r="D88" s="2">
        <f>'PR-RAS'!E92</f>
        <v>184079.91</v>
      </c>
      <c r="E88" s="2">
        <v>0</v>
      </c>
      <c r="F88" s="2">
        <v>0</v>
      </c>
      <c r="G88" s="3">
        <f t="shared" si="0"/>
        <v>53404.785569999993</v>
      </c>
      <c r="H88" s="3">
        <f t="shared" si="1"/>
        <v>0.38000000000465661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112300.53</v>
      </c>
      <c r="D89" s="2">
        <f>'PR-RAS'!E93</f>
        <v>117629.59</v>
      </c>
      <c r="E89" s="2">
        <v>0</v>
      </c>
      <c r="F89" s="2">
        <v>0</v>
      </c>
      <c r="G89" s="3">
        <f t="shared" si="0"/>
        <v>30585.254479999996</v>
      </c>
      <c r="H89" s="3">
        <f t="shared" si="1"/>
        <v>0.88000000000465661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33534.160000000003</v>
      </c>
      <c r="D90" s="2">
        <f>'PR-RAS'!E94</f>
        <v>35135.69</v>
      </c>
      <c r="E90" s="2">
        <v>0</v>
      </c>
      <c r="F90" s="2">
        <v>0</v>
      </c>
      <c r="G90" s="3">
        <f t="shared" si="0"/>
        <v>9238.6930599999996</v>
      </c>
      <c r="H90" s="3">
        <f t="shared" si="1"/>
        <v>0.47000000000116415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1790.38</v>
      </c>
      <c r="D93" s="2">
        <f>'PR-RAS'!E97</f>
        <v>1194.72</v>
      </c>
      <c r="E93" s="2">
        <v>0</v>
      </c>
      <c r="F93" s="2">
        <v>0</v>
      </c>
      <c r="G93" s="3">
        <f t="shared" si="0"/>
        <v>384.54343999999998</v>
      </c>
      <c r="H93" s="3">
        <f t="shared" si="1"/>
        <v>0.66000000000008185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1967789.52</v>
      </c>
      <c r="D102" s="2">
        <f>'PR-RAS'!E106</f>
        <v>2217873.5499999998</v>
      </c>
      <c r="E102" s="2">
        <v>0</v>
      </c>
      <c r="F102" s="2">
        <v>0</v>
      </c>
      <c r="G102" s="3">
        <f t="shared" si="0"/>
        <v>646757.19861999992</v>
      </c>
      <c r="H102" s="3">
        <f t="shared" si="1"/>
        <v>0.93000000016763806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281442.82</v>
      </c>
      <c r="D103" s="2">
        <f>'PR-RAS'!E107</f>
        <v>293846.59999999998</v>
      </c>
      <c r="E103" s="2">
        <v>0</v>
      </c>
      <c r="F103" s="2">
        <v>0</v>
      </c>
      <c r="G103" s="3">
        <f t="shared" si="0"/>
        <v>88651.874039999995</v>
      </c>
      <c r="H103" s="3">
        <f t="shared" si="1"/>
        <v>0.58000000001629815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51.81</v>
      </c>
      <c r="D106" s="2">
        <f>'PR-RAS'!E110</f>
        <v>1595.99</v>
      </c>
      <c r="E106" s="2">
        <v>0</v>
      </c>
      <c r="F106" s="2">
        <v>0</v>
      </c>
      <c r="G106" s="3">
        <f t="shared" si="0"/>
        <v>340.59794999999997</v>
      </c>
      <c r="H106" s="3">
        <f t="shared" si="1"/>
        <v>0.19999999999998863</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281391.01</v>
      </c>
      <c r="D107" s="2">
        <f>'PR-RAS'!E111</f>
        <v>292250.61</v>
      </c>
      <c r="E107" s="2">
        <v>0</v>
      </c>
      <c r="F107" s="2">
        <v>0</v>
      </c>
      <c r="G107" s="3">
        <f t="shared" si="0"/>
        <v>91784.576379999999</v>
      </c>
      <c r="H107" s="3">
        <f t="shared" si="1"/>
        <v>0.40000000002328306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395905.00999999995</v>
      </c>
      <c r="D108" s="2">
        <f>'PR-RAS'!E112</f>
        <v>425492.04</v>
      </c>
      <c r="E108" s="2">
        <v>0</v>
      </c>
      <c r="F108" s="2">
        <v>0</v>
      </c>
      <c r="G108" s="3">
        <f t="shared" si="0"/>
        <v>133417.13262999998</v>
      </c>
      <c r="H108" s="3">
        <f t="shared" si="1"/>
        <v>4.9999999930150807E-2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1995.42</v>
      </c>
      <c r="D110" s="2">
        <f>'PR-RAS'!E114</f>
        <v>0</v>
      </c>
      <c r="E110" s="2">
        <v>0</v>
      </c>
      <c r="F110" s="2">
        <v>0</v>
      </c>
      <c r="G110" s="3">
        <f t="shared" si="0"/>
        <v>217.50078000000002</v>
      </c>
      <c r="H110" s="3">
        <f t="shared" si="1"/>
        <v>0.42000000000007276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204.37</v>
      </c>
      <c r="D111" s="2">
        <f>'PR-RAS'!E115</f>
        <v>21.31</v>
      </c>
      <c r="E111" s="2">
        <v>0</v>
      </c>
      <c r="F111" s="2">
        <v>0</v>
      </c>
      <c r="G111" s="3">
        <f t="shared" si="0"/>
        <v>27.168900000000001</v>
      </c>
      <c r="H111" s="3">
        <f t="shared" si="1"/>
        <v>0.68000000000000327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393705.22</v>
      </c>
      <c r="D113" s="2">
        <f>'PR-RAS'!E117</f>
        <v>425470.73</v>
      </c>
      <c r="E113" s="2">
        <v>0</v>
      </c>
      <c r="F113" s="2">
        <v>0</v>
      </c>
      <c r="G113" s="3">
        <f t="shared" si="0"/>
        <v>139400.42815999998</v>
      </c>
      <c r="H113" s="3">
        <f t="shared" si="1"/>
        <v>0.48999999999068677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1290441.69</v>
      </c>
      <c r="D116" s="2">
        <f>'PR-RAS'!E120</f>
        <v>1498534.9100000001</v>
      </c>
      <c r="E116" s="2">
        <v>0</v>
      </c>
      <c r="F116" s="2">
        <v>0</v>
      </c>
      <c r="G116" s="3">
        <f t="shared" si="0"/>
        <v>493063.82364999998</v>
      </c>
      <c r="H116" s="3">
        <f t="shared" si="1"/>
        <v>0.39999999990686774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410914.12</v>
      </c>
      <c r="D117" s="2">
        <f>'PR-RAS'!E121</f>
        <v>620209.39</v>
      </c>
      <c r="E117" s="2">
        <v>0</v>
      </c>
      <c r="F117" s="2">
        <v>0</v>
      </c>
      <c r="G117" s="3">
        <f t="shared" si="0"/>
        <v>191554.6164</v>
      </c>
      <c r="H117" s="3">
        <f t="shared" si="1"/>
        <v>0.51000000000931323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879527.57</v>
      </c>
      <c r="D118" s="2">
        <f>'PR-RAS'!E122</f>
        <v>878325.52</v>
      </c>
      <c r="E118" s="2">
        <v>0</v>
      </c>
      <c r="F118" s="2">
        <v>0</v>
      </c>
      <c r="G118" s="3">
        <f t="shared" si="0"/>
        <v>308432.89737000002</v>
      </c>
      <c r="H118" s="3">
        <f t="shared" si="1"/>
        <v>0.91000000003259629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83523.739999999991</v>
      </c>
      <c r="D121" s="2">
        <f>'PR-RAS'!E125</f>
        <v>61341.630000000005</v>
      </c>
      <c r="E121" s="2">
        <v>0</v>
      </c>
      <c r="F121" s="2">
        <v>0</v>
      </c>
      <c r="G121" s="3">
        <f t="shared" si="0"/>
        <v>24744.84</v>
      </c>
      <c r="H121" s="3">
        <f t="shared" si="1"/>
        <v>0.63000000000465661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53783.74</v>
      </c>
      <c r="D122" s="2">
        <f>'PR-RAS'!E126</f>
        <v>55116.630000000005</v>
      </c>
      <c r="E122" s="2">
        <v>0</v>
      </c>
      <c r="F122" s="2">
        <v>0</v>
      </c>
      <c r="G122" s="3">
        <f t="shared" si="0"/>
        <v>19846.057000000001</v>
      </c>
      <c r="H122" s="3">
        <f t="shared" si="1"/>
        <v>0.62999999999738066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4192</v>
      </c>
      <c r="D123" s="2">
        <f>'PR-RAS'!E127</f>
        <v>2872</v>
      </c>
      <c r="E123" s="2">
        <v>0</v>
      </c>
      <c r="F123" s="2">
        <v>0</v>
      </c>
      <c r="G123" s="3">
        <f t="shared" si="0"/>
        <v>1212.192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49591.74</v>
      </c>
      <c r="D124" s="2">
        <f>'PR-RAS'!E128</f>
        <v>52244.630000000005</v>
      </c>
      <c r="E124" s="2">
        <v>0</v>
      </c>
      <c r="F124" s="2">
        <v>0</v>
      </c>
      <c r="G124" s="3">
        <f t="shared" si="0"/>
        <v>18951.963</v>
      </c>
      <c r="H124" s="3">
        <f t="shared" si="1"/>
        <v>0.62999999999738066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29740</v>
      </c>
      <c r="D125" s="2">
        <f>'PR-RAS'!E129</f>
        <v>6225</v>
      </c>
      <c r="E125" s="2">
        <v>0</v>
      </c>
      <c r="F125" s="2">
        <v>0</v>
      </c>
      <c r="G125" s="3">
        <f t="shared" si="0"/>
        <v>5231.5600000000004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29740</v>
      </c>
      <c r="D126" s="2">
        <f>'PR-RAS'!E130</f>
        <v>6225</v>
      </c>
      <c r="E126" s="2">
        <v>0</v>
      </c>
      <c r="F126" s="2">
        <v>0</v>
      </c>
      <c r="G126" s="3">
        <f t="shared" si="0"/>
        <v>5273.75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41021.660000000003</v>
      </c>
      <c r="D136" s="2">
        <f>'PR-RAS'!E140</f>
        <v>41112.36</v>
      </c>
      <c r="E136" s="2">
        <v>0</v>
      </c>
      <c r="F136" s="2">
        <v>0</v>
      </c>
      <c r="G136" s="3">
        <f t="shared" si="0"/>
        <v>16638.261300000002</v>
      </c>
      <c r="H136" s="3">
        <f t="shared" si="1"/>
        <v>0.69999999999708962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41021.660000000003</v>
      </c>
      <c r="D137" s="2">
        <f>'PR-RAS'!E141</f>
        <v>41112.36</v>
      </c>
      <c r="E137" s="2">
        <v>0</v>
      </c>
      <c r="F137" s="2">
        <v>0</v>
      </c>
      <c r="G137" s="3">
        <f t="shared" si="0"/>
        <v>16761.507680000002</v>
      </c>
      <c r="H137" s="3">
        <f t="shared" si="1"/>
        <v>0.69999999999708962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41021.660000000003</v>
      </c>
      <c r="D146" s="2">
        <f>'PR-RAS'!E150</f>
        <v>41112.36</v>
      </c>
      <c r="E146" s="2">
        <v>0</v>
      </c>
      <c r="F146" s="2">
        <v>0</v>
      </c>
      <c r="G146" s="3">
        <f t="shared" si="0"/>
        <v>17870.7251</v>
      </c>
      <c r="H146" s="3">
        <f t="shared" si="1"/>
        <v>0.69999999999708962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7099046.6799999988</v>
      </c>
      <c r="D148" s="2">
        <f>'PR-RAS'!E152</f>
        <v>8800391.2299999986</v>
      </c>
      <c r="E148" s="2">
        <v>0</v>
      </c>
      <c r="F148" s="2">
        <v>0</v>
      </c>
      <c r="G148" s="3">
        <f t="shared" si="0"/>
        <v>3630874.8835799992</v>
      </c>
      <c r="H148" s="3">
        <f t="shared" si="1"/>
        <v>0.54999999981373549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2436423.5700000003</v>
      </c>
      <c r="D149" s="2">
        <f>'PR-RAS'!E153</f>
        <v>3017973.6999999993</v>
      </c>
      <c r="E149" s="2">
        <v>0</v>
      </c>
      <c r="F149" s="2">
        <v>0</v>
      </c>
      <c r="G149" s="3">
        <f t="shared" si="0"/>
        <v>1253910.9035599998</v>
      </c>
      <c r="H149" s="3">
        <f t="shared" si="1"/>
        <v>0.73000000044703484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1837959.5</v>
      </c>
      <c r="D150" s="2">
        <f>'PR-RAS'!E154</f>
        <v>2285233.8399999994</v>
      </c>
      <c r="E150" s="2">
        <v>0</v>
      </c>
      <c r="F150" s="2">
        <v>0</v>
      </c>
      <c r="G150" s="3">
        <f t="shared" si="0"/>
        <v>954855.64981999982</v>
      </c>
      <c r="H150" s="3">
        <f t="shared" si="1"/>
        <v>0.6600000006146729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1837959.5</v>
      </c>
      <c r="D151" s="2">
        <f>'PR-RAS'!E155</f>
        <v>2285233.8399999994</v>
      </c>
      <c r="E151" s="2">
        <v>0</v>
      </c>
      <c r="F151" s="2">
        <v>0</v>
      </c>
      <c r="G151" s="3">
        <f t="shared" si="0"/>
        <v>961264.07699999982</v>
      </c>
      <c r="H151" s="3">
        <f t="shared" si="1"/>
        <v>0.6600000006146729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132055.51999999999</v>
      </c>
      <c r="D155" s="2">
        <f>'PR-RAS'!E159</f>
        <v>163641.06999999998</v>
      </c>
      <c r="E155" s="2">
        <v>0</v>
      </c>
      <c r="F155" s="2">
        <v>0</v>
      </c>
      <c r="G155" s="3">
        <f t="shared" si="0"/>
        <v>70737.99963999998</v>
      </c>
      <c r="H155" s="3">
        <f t="shared" si="1"/>
        <v>0.54999999998835847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466408.55000000005</v>
      </c>
      <c r="D156" s="2">
        <f>'PR-RAS'!E160</f>
        <v>569098.78999999992</v>
      </c>
      <c r="E156" s="2">
        <v>0</v>
      </c>
      <c r="F156" s="2">
        <v>0</v>
      </c>
      <c r="G156" s="3">
        <f t="shared" si="0"/>
        <v>248713.95014999999</v>
      </c>
      <c r="H156" s="3">
        <f t="shared" si="1"/>
        <v>0.66000000003259629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136956.41</v>
      </c>
      <c r="D157" s="2">
        <f>'PR-RAS'!E161</f>
        <v>164824.82999999999</v>
      </c>
      <c r="E157" s="2">
        <v>0</v>
      </c>
      <c r="F157" s="2">
        <v>0</v>
      </c>
      <c r="G157" s="3">
        <f t="shared" si="0"/>
        <v>72790.546919999993</v>
      </c>
      <c r="H157" s="3">
        <f t="shared" si="1"/>
        <v>0.58000000001629815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325756.14</v>
      </c>
      <c r="D158" s="2">
        <f>'PR-RAS'!E162</f>
        <v>404273.95999999996</v>
      </c>
      <c r="E158" s="2">
        <v>0</v>
      </c>
      <c r="F158" s="2">
        <v>0</v>
      </c>
      <c r="G158" s="3">
        <f t="shared" si="0"/>
        <v>178085.73742000002</v>
      </c>
      <c r="H158" s="3">
        <f t="shared" si="1"/>
        <v>0.18000000005122274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3696</v>
      </c>
      <c r="D159" s="2">
        <f>'PR-RAS'!E163</f>
        <v>0</v>
      </c>
      <c r="E159" s="2">
        <v>0</v>
      </c>
      <c r="F159" s="2">
        <v>0</v>
      </c>
      <c r="G159" s="3">
        <f t="shared" si="0"/>
        <v>583.96799999999996</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3151027.68</v>
      </c>
      <c r="D160" s="2">
        <f>'PR-RAS'!E164</f>
        <v>3597949.2500000005</v>
      </c>
      <c r="E160" s="2">
        <v>0</v>
      </c>
      <c r="F160" s="2">
        <v>0</v>
      </c>
      <c r="G160" s="3">
        <f t="shared" si="0"/>
        <v>1645161.2626200002</v>
      </c>
      <c r="H160" s="3">
        <f t="shared" si="1"/>
        <v>0.57000000029802322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158528.81</v>
      </c>
      <c r="D161" s="2">
        <f>'PR-RAS'!E165</f>
        <v>174767.47000000003</v>
      </c>
      <c r="E161" s="2">
        <v>0</v>
      </c>
      <c r="F161" s="2">
        <v>0</v>
      </c>
      <c r="G161" s="3">
        <f t="shared" si="0"/>
        <v>81290.200000000012</v>
      </c>
      <c r="H161" s="3">
        <f t="shared" si="1"/>
        <v>0.66000000003259629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13229.59</v>
      </c>
      <c r="D162" s="2">
        <f>'PR-RAS'!E166</f>
        <v>14654.529999999999</v>
      </c>
      <c r="E162" s="2">
        <v>0</v>
      </c>
      <c r="F162" s="2">
        <v>0</v>
      </c>
      <c r="G162" s="3">
        <f t="shared" si="0"/>
        <v>6848.7226499999988</v>
      </c>
      <c r="H162" s="3">
        <f t="shared" si="1"/>
        <v>0.88000000000101863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52754</v>
      </c>
      <c r="D163" s="2">
        <f>'PR-RAS'!E167</f>
        <v>66743.640000000014</v>
      </c>
      <c r="E163" s="2">
        <v>0</v>
      </c>
      <c r="F163" s="2">
        <v>0</v>
      </c>
      <c r="G163" s="3">
        <f t="shared" si="0"/>
        <v>30171.087360000005</v>
      </c>
      <c r="H163" s="3">
        <f t="shared" si="1"/>
        <v>0.35999999998603016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92545.22</v>
      </c>
      <c r="D164" s="2">
        <f>'PR-RAS'!E168</f>
        <v>93369.3</v>
      </c>
      <c r="E164" s="2">
        <v>0</v>
      </c>
      <c r="F164" s="2">
        <v>0</v>
      </c>
      <c r="G164" s="3">
        <f t="shared" si="0"/>
        <v>45523.26266</v>
      </c>
      <c r="H164" s="3">
        <f t="shared" si="1"/>
        <v>0.52000000000407454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528516.84</v>
      </c>
      <c r="D166" s="2">
        <f>'PR-RAS'!E170</f>
        <v>557024.49000000011</v>
      </c>
      <c r="E166" s="2">
        <v>0</v>
      </c>
      <c r="F166" s="2">
        <v>0</v>
      </c>
      <c r="G166" s="3">
        <f t="shared" si="0"/>
        <v>271023.36030000006</v>
      </c>
      <c r="H166" s="3">
        <f t="shared" si="1"/>
        <v>0.65000000013969839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160481.96</v>
      </c>
      <c r="D167" s="2">
        <f>'PR-RAS'!E171</f>
        <v>142716.58000000002</v>
      </c>
      <c r="E167" s="2">
        <v>0</v>
      </c>
      <c r="F167" s="2">
        <v>0</v>
      </c>
      <c r="G167" s="3">
        <f t="shared" si="0"/>
        <v>74021.909920000006</v>
      </c>
      <c r="H167" s="3">
        <f t="shared" si="1"/>
        <v>0.45999999999185093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125233.89</v>
      </c>
      <c r="D168" s="2">
        <f>'PR-RAS'!E172</f>
        <v>153208.20000000001</v>
      </c>
      <c r="E168" s="2">
        <v>0</v>
      </c>
      <c r="F168" s="2">
        <v>0</v>
      </c>
      <c r="G168" s="3">
        <f t="shared" si="0"/>
        <v>72085.598430000013</v>
      </c>
      <c r="H168" s="3">
        <f t="shared" si="1"/>
        <v>0.31000000001222361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166490.85</v>
      </c>
      <c r="D169" s="2">
        <f>'PR-RAS'!E173</f>
        <v>195386.62000000002</v>
      </c>
      <c r="E169" s="2">
        <v>0</v>
      </c>
      <c r="F169" s="2">
        <v>0</v>
      </c>
      <c r="G169" s="3">
        <f t="shared" si="0"/>
        <v>93620.367120000024</v>
      </c>
      <c r="H169" s="3">
        <f t="shared" si="1"/>
        <v>0.52999999996973202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66763.66</v>
      </c>
      <c r="D170" s="2">
        <f>'PR-RAS'!E174</f>
        <v>60801.919999999991</v>
      </c>
      <c r="E170" s="2">
        <v>0</v>
      </c>
      <c r="F170" s="2">
        <v>0</v>
      </c>
      <c r="G170" s="3">
        <f t="shared" si="0"/>
        <v>31834.107500000002</v>
      </c>
      <c r="H170" s="3">
        <f t="shared" si="1"/>
        <v>0.42000000000552973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389</v>
      </c>
      <c r="D171" s="2">
        <f>'PR-RAS'!E175</f>
        <v>257.16000000000003</v>
      </c>
      <c r="E171" s="2">
        <v>0</v>
      </c>
      <c r="F171" s="2">
        <v>0</v>
      </c>
      <c r="G171" s="3">
        <f t="shared" si="0"/>
        <v>153.56440000000001</v>
      </c>
      <c r="H171" s="3">
        <f t="shared" si="1"/>
        <v>0.16000000000002501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9157.48</v>
      </c>
      <c r="D173" s="2">
        <f>'PR-RAS'!E177</f>
        <v>4654.01</v>
      </c>
      <c r="E173" s="2">
        <v>0</v>
      </c>
      <c r="F173" s="2">
        <v>0</v>
      </c>
      <c r="G173" s="3">
        <f t="shared" si="0"/>
        <v>3176.0659999999998</v>
      </c>
      <c r="H173" s="3">
        <f t="shared" si="1"/>
        <v>0.48999999999978172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2118166.64</v>
      </c>
      <c r="D174" s="2">
        <f>'PR-RAS'!E178</f>
        <v>2312798.9400000004</v>
      </c>
      <c r="E174" s="2">
        <v>0</v>
      </c>
      <c r="F174" s="2">
        <v>0</v>
      </c>
      <c r="G174" s="3">
        <f t="shared" si="0"/>
        <v>1166671.2619600003</v>
      </c>
      <c r="H174" s="3">
        <f t="shared" si="1"/>
        <v>0.41999999945983291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91212.84</v>
      </c>
      <c r="D175" s="2">
        <f>'PR-RAS'!E179</f>
        <v>98787.819999999992</v>
      </c>
      <c r="E175" s="2">
        <v>0</v>
      </c>
      <c r="F175" s="2">
        <v>0</v>
      </c>
      <c r="G175" s="3">
        <f t="shared" si="0"/>
        <v>50249.195519999994</v>
      </c>
      <c r="H175" s="3">
        <f t="shared" si="1"/>
        <v>0.34000000001105946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879026.34</v>
      </c>
      <c r="D176" s="2">
        <f>'PR-RAS'!E180</f>
        <v>966651.76</v>
      </c>
      <c r="E176" s="2">
        <v>0</v>
      </c>
      <c r="F176" s="2">
        <v>0</v>
      </c>
      <c r="G176" s="3">
        <f t="shared" si="0"/>
        <v>492157.72549999994</v>
      </c>
      <c r="H176" s="3">
        <f t="shared" si="1"/>
        <v>0.57999999995809048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77147.899999999994</v>
      </c>
      <c r="D178" s="2">
        <f>'PR-RAS'!E182</f>
        <v>78869.78</v>
      </c>
      <c r="E178" s="2">
        <v>0</v>
      </c>
      <c r="F178" s="2">
        <v>0</v>
      </c>
      <c r="G178" s="3">
        <f t="shared" si="0"/>
        <v>41575.080419999998</v>
      </c>
      <c r="H178" s="3">
        <f t="shared" si="1"/>
        <v>0.32000000000698492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87019.25</v>
      </c>
      <c r="D179" s="2">
        <f>'PR-RAS'!E183</f>
        <v>90881.079999999987</v>
      </c>
      <c r="E179" s="2">
        <v>0</v>
      </c>
      <c r="F179" s="2">
        <v>0</v>
      </c>
      <c r="G179" s="3">
        <f t="shared" si="0"/>
        <v>47843.090979999994</v>
      </c>
      <c r="H179" s="3">
        <f t="shared" si="1"/>
        <v>0.32999999998719431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16852.39</v>
      </c>
      <c r="D180" s="2">
        <f>'PR-RAS'!E184</f>
        <v>20101.37</v>
      </c>
      <c r="E180" s="2">
        <v>0</v>
      </c>
      <c r="F180" s="2">
        <v>0</v>
      </c>
      <c r="G180" s="3">
        <f t="shared" si="0"/>
        <v>10212.868269999999</v>
      </c>
      <c r="H180" s="3">
        <f t="shared" si="1"/>
        <v>0.75999999999839929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414437.05</v>
      </c>
      <c r="D181" s="2">
        <f>'PR-RAS'!E185</f>
        <v>332081.25999999995</v>
      </c>
      <c r="E181" s="2">
        <v>0</v>
      </c>
      <c r="F181" s="2">
        <v>0</v>
      </c>
      <c r="G181" s="3">
        <f t="shared" si="0"/>
        <v>194147.92259999996</v>
      </c>
      <c r="H181" s="3">
        <f t="shared" si="1"/>
        <v>0.30999999993946403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90921.33</v>
      </c>
      <c r="D182" s="2">
        <f>'PR-RAS'!E186</f>
        <v>97307.94</v>
      </c>
      <c r="E182" s="2">
        <v>0</v>
      </c>
      <c r="F182" s="2">
        <v>0</v>
      </c>
      <c r="G182" s="3">
        <f t="shared" si="0"/>
        <v>51682.235010000004</v>
      </c>
      <c r="H182" s="3">
        <f t="shared" si="1"/>
        <v>0.38999999999941792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461549.54</v>
      </c>
      <c r="D183" s="2">
        <f>'PR-RAS'!E187</f>
        <v>628117.93000000005</v>
      </c>
      <c r="E183" s="2">
        <v>0</v>
      </c>
      <c r="F183" s="2">
        <v>0</v>
      </c>
      <c r="G183" s="3">
        <f t="shared" si="0"/>
        <v>312636.94280000002</v>
      </c>
      <c r="H183" s="3">
        <f t="shared" si="1"/>
        <v>0.52999999996973202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977.97</v>
      </c>
      <c r="D184" s="2">
        <f>'PR-RAS'!E188</f>
        <v>1689.25</v>
      </c>
      <c r="E184" s="2">
        <v>0</v>
      </c>
      <c r="F184" s="2">
        <v>0</v>
      </c>
      <c r="G184" s="3">
        <f t="shared" si="0"/>
        <v>797.23401000000001</v>
      </c>
      <c r="H184" s="3">
        <f t="shared" si="1"/>
        <v>0.27999999999997272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344837.42000000004</v>
      </c>
      <c r="D190" s="2">
        <f>'PR-RAS'!E194</f>
        <v>551669.1</v>
      </c>
      <c r="E190" s="2">
        <v>0</v>
      </c>
      <c r="F190" s="2">
        <v>0</v>
      </c>
      <c r="G190" s="3">
        <f t="shared" si="0"/>
        <v>273705.19218000001</v>
      </c>
      <c r="H190" s="3">
        <f t="shared" si="1"/>
        <v>0.52000000001862645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20048.490000000002</v>
      </c>
      <c r="D191" s="2">
        <f>'PR-RAS'!E195</f>
        <v>25296.83</v>
      </c>
      <c r="E191" s="2">
        <v>0</v>
      </c>
      <c r="F191" s="2">
        <v>0</v>
      </c>
      <c r="G191" s="3">
        <f t="shared" si="0"/>
        <v>13422.008500000002</v>
      </c>
      <c r="H191" s="3">
        <f t="shared" si="1"/>
        <v>0.65999999999985448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10665.94</v>
      </c>
      <c r="D192" s="2">
        <f>'PR-RAS'!E196</f>
        <v>11049.35</v>
      </c>
      <c r="E192" s="2">
        <v>0</v>
      </c>
      <c r="F192" s="2">
        <v>0</v>
      </c>
      <c r="G192" s="3">
        <f t="shared" si="0"/>
        <v>6258.0462399999997</v>
      </c>
      <c r="H192" s="3">
        <f t="shared" si="1"/>
        <v>0.40999999999985448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98439.55</v>
      </c>
      <c r="D193" s="2">
        <f>'PR-RAS'!E197</f>
        <v>127696.97000000002</v>
      </c>
      <c r="E193" s="2">
        <v>0</v>
      </c>
      <c r="F193" s="2">
        <v>0</v>
      </c>
      <c r="G193" s="3">
        <f t="shared" si="0"/>
        <v>67936.030080000011</v>
      </c>
      <c r="H193" s="3">
        <f t="shared" si="1"/>
        <v>0.47999999998137355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11591.83</v>
      </c>
      <c r="D194" s="2">
        <f>'PR-RAS'!E198</f>
        <v>13927.53</v>
      </c>
      <c r="E194" s="2">
        <v>0</v>
      </c>
      <c r="F194" s="2">
        <v>0</v>
      </c>
      <c r="G194" s="3">
        <f t="shared" si="0"/>
        <v>7613.2497700000004</v>
      </c>
      <c r="H194" s="3">
        <f t="shared" si="1"/>
        <v>0.63999999999941792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15541.35</v>
      </c>
      <c r="D195" s="2">
        <f>'PR-RAS'!E199</f>
        <v>22172.3</v>
      </c>
      <c r="E195" s="2">
        <v>0</v>
      </c>
      <c r="F195" s="2">
        <v>0</v>
      </c>
      <c r="G195" s="3">
        <f t="shared" si="0"/>
        <v>11617.874299999999</v>
      </c>
      <c r="H195" s="3">
        <f t="shared" si="1"/>
        <v>0.6499999999996362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188550.26</v>
      </c>
      <c r="D197" s="2">
        <f>'PR-RAS'!E201</f>
        <v>351526.12</v>
      </c>
      <c r="E197" s="2">
        <v>0</v>
      </c>
      <c r="F197" s="2">
        <v>0</v>
      </c>
      <c r="G197" s="3">
        <f t="shared" si="0"/>
        <v>174754.09</v>
      </c>
      <c r="H197" s="3">
        <f t="shared" si="1"/>
        <v>0.38000000000465661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48846.350000000006</v>
      </c>
      <c r="D198" s="2">
        <f>'PR-RAS'!E202</f>
        <v>39856.720000000001</v>
      </c>
      <c r="E198" s="2">
        <v>0</v>
      </c>
      <c r="F198" s="2">
        <v>0</v>
      </c>
      <c r="G198" s="3">
        <f t="shared" si="0"/>
        <v>25326.278630000004</v>
      </c>
      <c r="H198" s="3">
        <f t="shared" si="1"/>
        <v>0.63000000000465661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23445.46</v>
      </c>
      <c r="D204" s="2">
        <f>'PR-RAS'!E208</f>
        <v>19025.79</v>
      </c>
      <c r="E204" s="2">
        <v>0</v>
      </c>
      <c r="F204" s="2">
        <v>0</v>
      </c>
      <c r="G204" s="3">
        <f t="shared" si="0"/>
        <v>12483.899120000002</v>
      </c>
      <c r="H204" s="3">
        <f t="shared" si="1"/>
        <v>0.66999999999825377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23445.46</v>
      </c>
      <c r="D207" s="2">
        <f>'PR-RAS'!E211</f>
        <v>19025.79</v>
      </c>
      <c r="E207" s="2">
        <v>0</v>
      </c>
      <c r="F207" s="2">
        <v>0</v>
      </c>
      <c r="G207" s="3">
        <f t="shared" si="0"/>
        <v>12668.390239999999</v>
      </c>
      <c r="H207" s="3">
        <f t="shared" si="1"/>
        <v>0.66999999999825377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25400.890000000003</v>
      </c>
      <c r="D212" s="2">
        <f>'PR-RAS'!E216</f>
        <v>20830.93</v>
      </c>
      <c r="E212" s="2">
        <v>0</v>
      </c>
      <c r="F212" s="2">
        <v>0</v>
      </c>
      <c r="G212" s="3">
        <f t="shared" si="0"/>
        <v>14150.240249999999</v>
      </c>
      <c r="H212" s="3">
        <f t="shared" si="1"/>
        <v>0.17999999999665306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20202.990000000002</v>
      </c>
      <c r="D213" s="2">
        <f>'PR-RAS'!E217</f>
        <v>20605.09</v>
      </c>
      <c r="E213" s="2">
        <v>0</v>
      </c>
      <c r="F213" s="2">
        <v>0</v>
      </c>
      <c r="G213" s="3">
        <f t="shared" si="0"/>
        <v>13019.59204</v>
      </c>
      <c r="H213" s="3">
        <f t="shared" si="1"/>
        <v>9.9999999998544808E-2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40.79</v>
      </c>
      <c r="D215" s="2">
        <f>'PR-RAS'!E219</f>
        <v>64.710000000000008</v>
      </c>
      <c r="E215" s="2">
        <v>0</v>
      </c>
      <c r="F215" s="2">
        <v>0</v>
      </c>
      <c r="G215" s="3">
        <f t="shared" si="0"/>
        <v>36.424939999999999</v>
      </c>
      <c r="H215" s="3">
        <f t="shared" si="1"/>
        <v>0.49999999999999289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5157.1099999999997</v>
      </c>
      <c r="D216" s="2">
        <f>'PR-RAS'!E220</f>
        <v>161.13</v>
      </c>
      <c r="E216" s="2">
        <v>0</v>
      </c>
      <c r="F216" s="2">
        <v>0</v>
      </c>
      <c r="G216" s="3">
        <f t="shared" si="0"/>
        <v>1178.0645500000001</v>
      </c>
      <c r="H216" s="3">
        <f t="shared" si="1"/>
        <v>0.23999999999966803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143358.62</v>
      </c>
      <c r="D217" s="2">
        <f>'PR-RAS'!E221</f>
        <v>226430.18</v>
      </c>
      <c r="E217" s="2">
        <v>0</v>
      </c>
      <c r="F217" s="2">
        <v>0</v>
      </c>
      <c r="G217" s="3">
        <f t="shared" si="0"/>
        <v>128783.29968</v>
      </c>
      <c r="H217" s="3">
        <f t="shared" si="1"/>
        <v>0.55999999999767169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68986</v>
      </c>
      <c r="D218" s="2">
        <f>'PR-RAS'!E222</f>
        <v>119058.31</v>
      </c>
      <c r="E218" s="2">
        <v>0</v>
      </c>
      <c r="F218" s="2">
        <v>0</v>
      </c>
      <c r="G218" s="3">
        <f t="shared" si="0"/>
        <v>66641.268540000005</v>
      </c>
      <c r="H218" s="3">
        <f t="shared" si="1"/>
        <v>0.30999999999767169</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68986</v>
      </c>
      <c r="D220" s="2">
        <f>'PR-RAS'!E224</f>
        <v>119058.31</v>
      </c>
      <c r="E220" s="2">
        <v>0</v>
      </c>
      <c r="F220" s="2">
        <v>0</v>
      </c>
      <c r="G220" s="3">
        <f t="shared" si="0"/>
        <v>67255.47378</v>
      </c>
      <c r="H220" s="3">
        <f t="shared" si="1"/>
        <v>0.30999999999767169</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74372.62</v>
      </c>
      <c r="D221" s="2">
        <f>'PR-RAS'!E225</f>
        <v>107371.87000000001</v>
      </c>
      <c r="E221" s="2">
        <v>0</v>
      </c>
      <c r="F221" s="2">
        <v>0</v>
      </c>
      <c r="G221" s="3">
        <f t="shared" si="0"/>
        <v>63605.599199999997</v>
      </c>
      <c r="H221" s="3">
        <f t="shared" si="1"/>
        <v>0.50999999999476131</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3843.34</v>
      </c>
      <c r="D223" s="2">
        <f>'PR-RAS'!E227</f>
        <v>3667.35</v>
      </c>
      <c r="E223" s="2">
        <v>0</v>
      </c>
      <c r="F223" s="2">
        <v>0</v>
      </c>
      <c r="G223" s="3">
        <f t="shared" si="0"/>
        <v>2481.5248800000004</v>
      </c>
      <c r="H223" s="3">
        <f t="shared" si="1"/>
        <v>0.69000000000005457</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70529.279999999999</v>
      </c>
      <c r="D224" s="2">
        <f>'PR-RAS'!E228</f>
        <v>103704.52</v>
      </c>
      <c r="E224" s="2">
        <v>0</v>
      </c>
      <c r="F224" s="2">
        <v>0</v>
      </c>
      <c r="G224" s="3">
        <f t="shared" si="0"/>
        <v>61980.245360000001</v>
      </c>
      <c r="H224" s="3">
        <f t="shared" si="1"/>
        <v>0.75999999999476131</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141898.18</v>
      </c>
      <c r="D226" s="2">
        <f>'PR-RAS'!E230</f>
        <v>249862.06</v>
      </c>
      <c r="E226" s="2">
        <v>0</v>
      </c>
      <c r="F226" s="2">
        <v>0</v>
      </c>
      <c r="G226" s="3">
        <f t="shared" si="0"/>
        <v>144365.01750000002</v>
      </c>
      <c r="H226" s="3">
        <f t="shared" si="1"/>
        <v>0.23999999999068677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141898.18</v>
      </c>
      <c r="D233" s="2">
        <f>'PR-RAS'!E237</f>
        <v>249862.06</v>
      </c>
      <c r="E233" s="2">
        <v>0</v>
      </c>
      <c r="F233" s="2">
        <v>0</v>
      </c>
      <c r="G233" s="3">
        <f t="shared" si="0"/>
        <v>148856.37360000002</v>
      </c>
      <c r="H233" s="3">
        <f t="shared" si="1"/>
        <v>0.23999999999068677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141898.18</v>
      </c>
      <c r="D234" s="2">
        <f>'PR-RAS'!E238</f>
        <v>249862.06</v>
      </c>
      <c r="E234" s="2">
        <v>0</v>
      </c>
      <c r="F234" s="2">
        <v>0</v>
      </c>
      <c r="G234" s="3">
        <f t="shared" si="0"/>
        <v>149497.99590000001</v>
      </c>
      <c r="H234" s="3">
        <f t="shared" si="1"/>
        <v>0.23999999999068677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310370.31</v>
      </c>
      <c r="D258" s="2">
        <f>'PR-RAS'!E262</f>
        <v>545202.55000000005</v>
      </c>
      <c r="E258" s="2">
        <v>0</v>
      </c>
      <c r="F258" s="2">
        <v>0</v>
      </c>
      <c r="G258" s="3">
        <f t="shared" si="0"/>
        <v>359999.28037000005</v>
      </c>
      <c r="H258" s="3">
        <f t="shared" si="1"/>
        <v>0.75999999995110556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310370.31</v>
      </c>
      <c r="D265" s="2">
        <f>'PR-RAS'!E269</f>
        <v>545202.55000000005</v>
      </c>
      <c r="E265" s="2">
        <v>0</v>
      </c>
      <c r="F265" s="2">
        <v>0</v>
      </c>
      <c r="G265" s="3">
        <f t="shared" si="0"/>
        <v>369804.70824000007</v>
      </c>
      <c r="H265" s="3">
        <f t="shared" si="1"/>
        <v>0.75999999995110556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196897.24</v>
      </c>
      <c r="D266" s="2">
        <f>'PR-RAS'!E270</f>
        <v>417730.49</v>
      </c>
      <c r="E266" s="2">
        <v>0</v>
      </c>
      <c r="F266" s="2">
        <v>0</v>
      </c>
      <c r="G266" s="3">
        <f t="shared" si="0"/>
        <v>273574.92830000003</v>
      </c>
      <c r="H266" s="3">
        <f t="shared" si="1"/>
        <v>0.72999999998137355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113473.07</v>
      </c>
      <c r="D267" s="2">
        <f>'PR-RAS'!E271</f>
        <v>127472.06</v>
      </c>
      <c r="E267" s="2">
        <v>0</v>
      </c>
      <c r="F267" s="2">
        <v>0</v>
      </c>
      <c r="G267" s="3">
        <f t="shared" si="0"/>
        <v>97998.972540000002</v>
      </c>
      <c r="H267" s="3">
        <f t="shared" si="1"/>
        <v>0.13000000000465661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867121.97</v>
      </c>
      <c r="D269" s="2">
        <f>'PR-RAS'!E273</f>
        <v>1123116.77</v>
      </c>
      <c r="E269" s="2">
        <v>0</v>
      </c>
      <c r="F269" s="2">
        <v>0</v>
      </c>
      <c r="G269" s="3">
        <f t="shared" si="0"/>
        <v>834379.27668000001</v>
      </c>
      <c r="H269" s="3">
        <f t="shared" si="1"/>
        <v>0.26000000000931323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665123.04</v>
      </c>
      <c r="D270" s="2">
        <f>'PR-RAS'!E274</f>
        <v>1048116.77</v>
      </c>
      <c r="E270" s="2">
        <v>0</v>
      </c>
      <c r="F270" s="2">
        <v>0</v>
      </c>
      <c r="G270" s="3">
        <f t="shared" si="0"/>
        <v>742804.92002000008</v>
      </c>
      <c r="H270" s="3">
        <f t="shared" si="1"/>
        <v>0.27000000001862645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665123.04</v>
      </c>
      <c r="D271" s="2">
        <f>'PR-RAS'!E275</f>
        <v>1048116.77</v>
      </c>
      <c r="E271" s="2">
        <v>0</v>
      </c>
      <c r="F271" s="2">
        <v>0</v>
      </c>
      <c r="G271" s="3">
        <f t="shared" si="0"/>
        <v>745566.2766000001</v>
      </c>
      <c r="H271" s="3">
        <f t="shared" si="1"/>
        <v>0.27000000001862645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60571</v>
      </c>
      <c r="D274" s="2">
        <f>'PR-RAS'!E278</f>
        <v>35000</v>
      </c>
      <c r="E274" s="2">
        <v>0</v>
      </c>
      <c r="F274" s="2">
        <v>0</v>
      </c>
      <c r="G274" s="3">
        <f t="shared" si="0"/>
        <v>35645.883000000002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60571</v>
      </c>
      <c r="D275" s="2">
        <f>'PR-RAS'!E279</f>
        <v>35000</v>
      </c>
      <c r="E275" s="2">
        <v>0</v>
      </c>
      <c r="F275" s="2">
        <v>0</v>
      </c>
      <c r="G275" s="3">
        <f t="shared" ref="G275:G528" si="12">(B275/1000)*(C275*1+D275*2)</f>
        <v>35776.454000000005</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141427.93</v>
      </c>
      <c r="D285" s="2">
        <f>'PR-RAS'!E289</f>
        <v>40000</v>
      </c>
      <c r="E285" s="2">
        <v>0</v>
      </c>
      <c r="F285" s="2">
        <v>0</v>
      </c>
      <c r="G285" s="3">
        <f t="shared" si="12"/>
        <v>62885.532119999989</v>
      </c>
      <c r="H285" s="3">
        <f t="shared" si="13"/>
        <v>7.0000000006984919E-2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141427.93</v>
      </c>
      <c r="D286" s="2">
        <f>'PR-RAS'!E290</f>
        <v>40000</v>
      </c>
      <c r="E286" s="2">
        <v>0</v>
      </c>
      <c r="F286" s="2">
        <v>0</v>
      </c>
      <c r="G286" s="3">
        <f t="shared" si="12"/>
        <v>63106.960049999994</v>
      </c>
      <c r="H286" s="3">
        <f t="shared" si="13"/>
        <v>7.0000000006984919E-2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7099046.6799999988</v>
      </c>
      <c r="D295" s="2">
        <f>'PR-RAS'!E299</f>
        <v>8800391.2299999986</v>
      </c>
      <c r="E295" s="2">
        <v>0</v>
      </c>
      <c r="F295" s="2">
        <v>0</v>
      </c>
      <c r="G295" s="3">
        <f t="shared" si="12"/>
        <v>7261749.7671599984</v>
      </c>
      <c r="H295" s="3">
        <f t="shared" si="13"/>
        <v>0.54999999981373549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2507950.4300000006</v>
      </c>
      <c r="D296" s="2">
        <f>'PR-RAS'!E300</f>
        <v>3099802.6300000027</v>
      </c>
      <c r="E296" s="2">
        <v>0</v>
      </c>
      <c r="F296" s="2">
        <v>0</v>
      </c>
      <c r="G296" s="3">
        <f t="shared" si="12"/>
        <v>2568728.9285500012</v>
      </c>
      <c r="H296" s="3">
        <f t="shared" si="13"/>
        <v>0.79999999795109034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937317.98</v>
      </c>
      <c r="D298" s="2">
        <f>'PR-RAS'!E302</f>
        <v>1555505.45</v>
      </c>
      <c r="E298" s="2">
        <v>0</v>
      </c>
      <c r="F298" s="2">
        <v>0</v>
      </c>
      <c r="G298" s="3">
        <f t="shared" si="12"/>
        <v>1202353.6773599999</v>
      </c>
      <c r="H298" s="3">
        <f t="shared" si="13"/>
        <v>0.46999999997206032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695623.1</v>
      </c>
      <c r="D300" s="2">
        <f>'PR-RAS'!E304</f>
        <v>1151814.3299999998</v>
      </c>
      <c r="E300" s="2">
        <v>0</v>
      </c>
      <c r="F300" s="2">
        <v>0</v>
      </c>
      <c r="G300" s="3">
        <f t="shared" si="12"/>
        <v>896776.27623999992</v>
      </c>
      <c r="H300" s="3">
        <f t="shared" si="13"/>
        <v>0.4299999998183921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3843.69</v>
      </c>
      <c r="D301" s="2">
        <f>'PR-RAS'!E305</f>
        <v>3779.72</v>
      </c>
      <c r="E301" s="2">
        <v>0</v>
      </c>
      <c r="F301" s="2">
        <v>0</v>
      </c>
      <c r="G301" s="3">
        <f t="shared" si="12"/>
        <v>3420.9389999999999</v>
      </c>
      <c r="H301" s="3">
        <f t="shared" si="13"/>
        <v>0.59000000000014552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250813.39</v>
      </c>
      <c r="D303" s="2">
        <f>'PR-RAS'!E308</f>
        <v>761943.48</v>
      </c>
      <c r="E303" s="2">
        <v>0</v>
      </c>
      <c r="F303" s="2">
        <v>0</v>
      </c>
      <c r="G303" s="3">
        <f t="shared" si="12"/>
        <v>535959.50569999998</v>
      </c>
      <c r="H303" s="3">
        <f t="shared" si="13"/>
        <v>0.86999999999534339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214804.31</v>
      </c>
      <c r="D304" s="2">
        <f>'PR-RAS'!E309</f>
        <v>714223.29</v>
      </c>
      <c r="E304" s="2">
        <v>0</v>
      </c>
      <c r="F304" s="2">
        <v>0</v>
      </c>
      <c r="G304" s="3">
        <f t="shared" si="12"/>
        <v>497905.01967000001</v>
      </c>
      <c r="H304" s="3">
        <f t="shared" si="13"/>
        <v>0.6000000000349246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214804.31</v>
      </c>
      <c r="D305" s="2">
        <f>'PR-RAS'!E310</f>
        <v>714223.29</v>
      </c>
      <c r="E305" s="2">
        <v>0</v>
      </c>
      <c r="F305" s="2">
        <v>0</v>
      </c>
      <c r="G305" s="3">
        <f t="shared" si="12"/>
        <v>499548.27056000003</v>
      </c>
      <c r="H305" s="3">
        <f t="shared" si="13"/>
        <v>0.6000000000349246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214804.31</v>
      </c>
      <c r="D306" s="2">
        <f>'PR-RAS'!E311</f>
        <v>714223.29</v>
      </c>
      <c r="E306" s="2">
        <v>0</v>
      </c>
      <c r="F306" s="2">
        <v>0</v>
      </c>
      <c r="G306" s="3">
        <f t="shared" si="12"/>
        <v>501191.52145</v>
      </c>
      <c r="H306" s="3">
        <f t="shared" si="13"/>
        <v>0.6000000000349246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36009.08</v>
      </c>
      <c r="D316" s="2">
        <f>'PR-RAS'!E321</f>
        <v>47720.19</v>
      </c>
      <c r="E316" s="2">
        <v>0</v>
      </c>
      <c r="F316" s="2">
        <v>0</v>
      </c>
      <c r="G316" s="3">
        <f t="shared" si="12"/>
        <v>41406.579900000004</v>
      </c>
      <c r="H316" s="3">
        <f t="shared" si="13"/>
        <v>0.27000000000407454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36009.08</v>
      </c>
      <c r="D317" s="2">
        <f>'PR-RAS'!E322</f>
        <v>47720.19</v>
      </c>
      <c r="E317" s="2">
        <v>0</v>
      </c>
      <c r="F317" s="2">
        <v>0</v>
      </c>
      <c r="G317" s="3">
        <f t="shared" si="12"/>
        <v>41538.029360000008</v>
      </c>
      <c r="H317" s="3">
        <f t="shared" si="13"/>
        <v>0.27000000000407454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25484.16</v>
      </c>
      <c r="D318" s="2">
        <f>'PR-RAS'!E323</f>
        <v>8475.64</v>
      </c>
      <c r="E318" s="2">
        <v>0</v>
      </c>
      <c r="F318" s="2">
        <v>0</v>
      </c>
      <c r="G318" s="3">
        <f t="shared" si="12"/>
        <v>13452.03448</v>
      </c>
      <c r="H318" s="3">
        <f t="shared" si="13"/>
        <v>0.52000000000043656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10524.92</v>
      </c>
      <c r="D321" s="2">
        <f>'PR-RAS'!E326</f>
        <v>39244.550000000003</v>
      </c>
      <c r="E321" s="2">
        <v>0</v>
      </c>
      <c r="F321" s="2">
        <v>0</v>
      </c>
      <c r="G321" s="3">
        <f t="shared" si="12"/>
        <v>28484.486400000002</v>
      </c>
      <c r="H321" s="3">
        <f t="shared" si="13"/>
        <v>0.52999999999701686</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1937963.3900000001</v>
      </c>
      <c r="D355" s="2">
        <f>'PR-RAS'!E360</f>
        <v>2604883.6800000002</v>
      </c>
      <c r="E355" s="2">
        <v>0</v>
      </c>
      <c r="F355" s="2">
        <v>0</v>
      </c>
      <c r="G355" s="3">
        <f t="shared" si="12"/>
        <v>2530296.6854999997</v>
      </c>
      <c r="H355" s="3">
        <f t="shared" si="13"/>
        <v>0.7099999999627471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60157.479999999996</v>
      </c>
      <c r="D356" s="2">
        <f>'PR-RAS'!E361</f>
        <v>84682.94</v>
      </c>
      <c r="E356" s="2">
        <v>0</v>
      </c>
      <c r="F356" s="2">
        <v>0</v>
      </c>
      <c r="G356" s="3">
        <f t="shared" si="12"/>
        <v>81480.792799999996</v>
      </c>
      <c r="H356" s="3">
        <f t="shared" si="13"/>
        <v>0.53999999999359716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33980.379999999997</v>
      </c>
      <c r="D357" s="2">
        <f>'PR-RAS'!E362</f>
        <v>12130.84</v>
      </c>
      <c r="E357" s="2">
        <v>0</v>
      </c>
      <c r="F357" s="2">
        <v>0</v>
      </c>
      <c r="G357" s="3">
        <f t="shared" si="12"/>
        <v>20734.173359999997</v>
      </c>
      <c r="H357" s="3">
        <f t="shared" si="13"/>
        <v>0.53999999999723514</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33980.379999999997</v>
      </c>
      <c r="D358" s="2">
        <f>'PR-RAS'!E363</f>
        <v>12130.84</v>
      </c>
      <c r="E358" s="2">
        <v>0</v>
      </c>
      <c r="F358" s="2">
        <v>0</v>
      </c>
      <c r="G358" s="3">
        <f t="shared" si="12"/>
        <v>20792.415419999998</v>
      </c>
      <c r="H358" s="3">
        <f t="shared" si="13"/>
        <v>0.53999999999723514</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26177.1</v>
      </c>
      <c r="D361" s="2">
        <f>'PR-RAS'!E366</f>
        <v>72552.100000000006</v>
      </c>
      <c r="E361" s="2">
        <v>0</v>
      </c>
      <c r="F361" s="2">
        <v>0</v>
      </c>
      <c r="G361" s="3">
        <f t="shared" si="12"/>
        <v>61661.268000000004</v>
      </c>
      <c r="H361" s="3">
        <f t="shared" si="13"/>
        <v>0.20000000000436557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26177.1</v>
      </c>
      <c r="D367" s="2">
        <f>'PR-RAS'!E372</f>
        <v>72552.100000000006</v>
      </c>
      <c r="E367" s="2">
        <v>0</v>
      </c>
      <c r="F367" s="2">
        <v>0</v>
      </c>
      <c r="G367" s="3">
        <f t="shared" si="12"/>
        <v>62688.955800000003</v>
      </c>
      <c r="H367" s="3">
        <f t="shared" si="13"/>
        <v>0.20000000000436557</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1615595.28</v>
      </c>
      <c r="D368" s="2">
        <f>'PR-RAS'!E373</f>
        <v>2217532.8600000003</v>
      </c>
      <c r="E368" s="2">
        <v>0</v>
      </c>
      <c r="F368" s="2">
        <v>0</v>
      </c>
      <c r="G368" s="3">
        <f t="shared" si="12"/>
        <v>2220592.5870000003</v>
      </c>
      <c r="H368" s="3">
        <f t="shared" si="13"/>
        <v>0.41999999969266355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1446828.19</v>
      </c>
      <c r="D369" s="2">
        <f>'PR-RAS'!E374</f>
        <v>1788592.89</v>
      </c>
      <c r="E369" s="2">
        <v>0</v>
      </c>
      <c r="F369" s="2">
        <v>0</v>
      </c>
      <c r="G369" s="3">
        <f t="shared" si="12"/>
        <v>1848837.1409599998</v>
      </c>
      <c r="H369" s="3">
        <f t="shared" si="13"/>
        <v>0.30000000004656613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59111.9</v>
      </c>
      <c r="D371" s="2">
        <f>'PR-RAS'!E376</f>
        <v>742414.76</v>
      </c>
      <c r="E371" s="2">
        <v>0</v>
      </c>
      <c r="F371" s="2">
        <v>0</v>
      </c>
      <c r="G371" s="3">
        <f t="shared" si="12"/>
        <v>571258.32539999997</v>
      </c>
      <c r="H371" s="3">
        <f t="shared" si="13"/>
        <v>0.33999999998923158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264427.56</v>
      </c>
      <c r="D372" s="2">
        <f>'PR-RAS'!E377</f>
        <v>299926.19</v>
      </c>
      <c r="E372" s="2">
        <v>0</v>
      </c>
      <c r="F372" s="2">
        <v>0</v>
      </c>
      <c r="G372" s="3">
        <f t="shared" si="12"/>
        <v>320647.85773999995</v>
      </c>
      <c r="H372" s="3">
        <f t="shared" si="13"/>
        <v>0.63000000000465661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1123288.73</v>
      </c>
      <c r="D373" s="2">
        <f>'PR-RAS'!E378</f>
        <v>746251.94</v>
      </c>
      <c r="E373" s="2">
        <v>0</v>
      </c>
      <c r="F373" s="2">
        <v>0</v>
      </c>
      <c r="G373" s="3">
        <f t="shared" si="12"/>
        <v>973074.85092</v>
      </c>
      <c r="H373" s="3">
        <f t="shared" si="13"/>
        <v>0.33000000007450581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104928.94</v>
      </c>
      <c r="D374" s="2">
        <f>'PR-RAS'!E379</f>
        <v>296521.78000000003</v>
      </c>
      <c r="E374" s="2">
        <v>0</v>
      </c>
      <c r="F374" s="2">
        <v>0</v>
      </c>
      <c r="G374" s="3">
        <f t="shared" si="12"/>
        <v>260343.74249999999</v>
      </c>
      <c r="H374" s="3">
        <f t="shared" si="13"/>
        <v>0.27999999996973202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68051.13</v>
      </c>
      <c r="D375" s="2">
        <f>'PR-RAS'!E380</f>
        <v>49137.399999999994</v>
      </c>
      <c r="E375" s="2">
        <v>0</v>
      </c>
      <c r="F375" s="2">
        <v>0</v>
      </c>
      <c r="G375" s="3">
        <f t="shared" si="12"/>
        <v>62205.897819999998</v>
      </c>
      <c r="H375" s="3">
        <f t="shared" si="13"/>
        <v>0.52999999999883585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7996.38</v>
      </c>
      <c r="D376" s="2">
        <f>'PR-RAS'!E381</f>
        <v>8437.9</v>
      </c>
      <c r="E376" s="2">
        <v>0</v>
      </c>
      <c r="F376" s="2">
        <v>0</v>
      </c>
      <c r="G376" s="3">
        <f t="shared" si="12"/>
        <v>9327.067500000001</v>
      </c>
      <c r="H376" s="3">
        <f t="shared" si="13"/>
        <v>0.48000000000047294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5658.38</v>
      </c>
      <c r="D377" s="2">
        <f>'PR-RAS'!E382</f>
        <v>20822.3</v>
      </c>
      <c r="E377" s="2">
        <v>0</v>
      </c>
      <c r="F377" s="2">
        <v>0</v>
      </c>
      <c r="G377" s="3">
        <f t="shared" si="12"/>
        <v>17785.920479999997</v>
      </c>
      <c r="H377" s="3">
        <f t="shared" si="13"/>
        <v>0.67999999999938154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2042.68</v>
      </c>
      <c r="D380" s="2">
        <f>'PR-RAS'!E385</f>
        <v>8367.5499999999993</v>
      </c>
      <c r="E380" s="2">
        <v>0</v>
      </c>
      <c r="F380" s="2">
        <v>0</v>
      </c>
      <c r="G380" s="3">
        <f t="shared" si="12"/>
        <v>7116.77862</v>
      </c>
      <c r="H380" s="3">
        <f t="shared" si="13"/>
        <v>0.77000000000066393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21180.37</v>
      </c>
      <c r="D381" s="2">
        <f>'PR-RAS'!E386</f>
        <v>209756.63</v>
      </c>
      <c r="E381" s="2">
        <v>0</v>
      </c>
      <c r="F381" s="2">
        <v>0</v>
      </c>
      <c r="G381" s="3">
        <f t="shared" si="12"/>
        <v>167463.57940000002</v>
      </c>
      <c r="H381" s="3">
        <f t="shared" si="13"/>
        <v>0.73999999999432475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22550</v>
      </c>
      <c r="E383" s="2">
        <v>0</v>
      </c>
      <c r="F383" s="2">
        <v>0</v>
      </c>
      <c r="G383" s="3">
        <f t="shared" si="12"/>
        <v>17228.2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22550</v>
      </c>
      <c r="E384" s="2">
        <v>0</v>
      </c>
      <c r="F384" s="2">
        <v>0</v>
      </c>
      <c r="G384" s="3">
        <f t="shared" si="12"/>
        <v>17273.3</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18938.37</v>
      </c>
      <c r="D388" s="2">
        <f>'PR-RAS'!E393</f>
        <v>20739.72</v>
      </c>
      <c r="E388" s="2">
        <v>0</v>
      </c>
      <c r="F388" s="2">
        <v>0</v>
      </c>
      <c r="G388" s="3">
        <f t="shared" si="12"/>
        <v>23381.692469999998</v>
      </c>
      <c r="H388" s="3">
        <f t="shared" si="13"/>
        <v>0.64999999999781721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18938.37</v>
      </c>
      <c r="D389" s="2">
        <f>'PR-RAS'!E394</f>
        <v>20739.72</v>
      </c>
      <c r="E389" s="2">
        <v>0</v>
      </c>
      <c r="F389" s="2">
        <v>0</v>
      </c>
      <c r="G389" s="3">
        <f t="shared" si="12"/>
        <v>23442.110280000001</v>
      </c>
      <c r="H389" s="3">
        <f t="shared" si="13"/>
        <v>0.64999999999781721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44899.78</v>
      </c>
      <c r="D396" s="2">
        <f>'PR-RAS'!E401</f>
        <v>89128.47</v>
      </c>
      <c r="E396" s="2">
        <v>0</v>
      </c>
      <c r="F396" s="2">
        <v>0</v>
      </c>
      <c r="G396" s="3">
        <f t="shared" si="12"/>
        <v>88146.904399999999</v>
      </c>
      <c r="H396" s="3">
        <f t="shared" si="13"/>
        <v>0.69000000000232831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14699.38</v>
      </c>
      <c r="E398" s="2">
        <v>0</v>
      </c>
      <c r="F398" s="2">
        <v>0</v>
      </c>
      <c r="G398" s="3">
        <f t="shared" si="12"/>
        <v>11671.307720000001</v>
      </c>
      <c r="H398" s="3">
        <f t="shared" si="13"/>
        <v>0.37999999999919964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18118.53</v>
      </c>
      <c r="D399" s="2">
        <f>'PR-RAS'!E404</f>
        <v>51135.340000000004</v>
      </c>
      <c r="E399" s="2">
        <v>0</v>
      </c>
      <c r="F399" s="2">
        <v>0</v>
      </c>
      <c r="G399" s="3">
        <f t="shared" si="12"/>
        <v>47914.905580000006</v>
      </c>
      <c r="H399" s="3">
        <f t="shared" si="13"/>
        <v>0.81000000000494765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26781.25</v>
      </c>
      <c r="D400" s="2">
        <f>'PR-RAS'!E405</f>
        <v>23293.75</v>
      </c>
      <c r="E400" s="2">
        <v>0</v>
      </c>
      <c r="F400" s="2">
        <v>0</v>
      </c>
      <c r="G400" s="3">
        <f t="shared" si="12"/>
        <v>29274.131250000002</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262210.63</v>
      </c>
      <c r="D407" s="2">
        <f>'PR-RAS'!E412</f>
        <v>302667.88</v>
      </c>
      <c r="E407" s="2">
        <v>0</v>
      </c>
      <c r="F407" s="2">
        <v>0</v>
      </c>
      <c r="G407" s="3">
        <f t="shared" si="12"/>
        <v>352223.83434</v>
      </c>
      <c r="H407" s="3">
        <f t="shared" si="13"/>
        <v>0.48999999999068677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248210.63</v>
      </c>
      <c r="D408" s="2">
        <f>'PR-RAS'!E413</f>
        <v>288667.88</v>
      </c>
      <c r="E408" s="2">
        <v>0</v>
      </c>
      <c r="F408" s="2">
        <v>0</v>
      </c>
      <c r="G408" s="3">
        <f t="shared" si="12"/>
        <v>335997.38072999998</v>
      </c>
      <c r="H408" s="3">
        <f t="shared" si="13"/>
        <v>0.48999999999068677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14000</v>
      </c>
      <c r="D411" s="2">
        <f>'PR-RAS'!E416</f>
        <v>14000</v>
      </c>
      <c r="E411" s="2">
        <v>0</v>
      </c>
      <c r="F411" s="2">
        <v>0</v>
      </c>
      <c r="G411" s="3">
        <f t="shared" si="12"/>
        <v>17220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1687150</v>
      </c>
      <c r="D413" s="2">
        <f>'PR-RAS'!E418</f>
        <v>1842940.2000000002</v>
      </c>
      <c r="E413" s="2">
        <v>0</v>
      </c>
      <c r="F413" s="2">
        <v>0</v>
      </c>
      <c r="G413" s="3">
        <f t="shared" si="12"/>
        <v>2213688.5248000002</v>
      </c>
      <c r="H413" s="3">
        <f t="shared" si="13"/>
        <v>0.20000000018626451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310043.75</v>
      </c>
      <c r="D415" s="2">
        <f>'PR-RAS'!E420</f>
        <v>318806.76</v>
      </c>
      <c r="E415" s="2">
        <v>0</v>
      </c>
      <c r="F415" s="2">
        <v>0</v>
      </c>
      <c r="G415" s="3">
        <f t="shared" si="12"/>
        <v>392330.10978</v>
      </c>
      <c r="H415" s="3">
        <f t="shared" si="13"/>
        <v>0.48999999999068677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2177.92</v>
      </c>
      <c r="D416" s="2">
        <f>'PR-RAS'!E421</f>
        <v>1473.61</v>
      </c>
      <c r="E416" s="2">
        <v>0</v>
      </c>
      <c r="F416" s="2">
        <v>0</v>
      </c>
      <c r="G416" s="3">
        <f t="shared" si="12"/>
        <v>2126.9330999999997</v>
      </c>
      <c r="H416" s="3">
        <f t="shared" si="13"/>
        <v>0.47000000000002728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9857810.5</v>
      </c>
      <c r="D417" s="2">
        <f>'PR-RAS'!E422</f>
        <v>12662137.340000002</v>
      </c>
      <c r="E417" s="2">
        <v>0</v>
      </c>
      <c r="F417" s="2">
        <v>0</v>
      </c>
      <c r="G417" s="3">
        <f t="shared" si="12"/>
        <v>14635747.434880001</v>
      </c>
      <c r="H417" s="3">
        <f t="shared" si="13"/>
        <v>0.84000000171363354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9037010.0699999984</v>
      </c>
      <c r="D418" s="2">
        <f>'PR-RAS'!E423</f>
        <v>11405274.909999998</v>
      </c>
      <c r="E418" s="2">
        <v>0</v>
      </c>
      <c r="F418" s="2">
        <v>0</v>
      </c>
      <c r="G418" s="3">
        <f t="shared" si="12"/>
        <v>13280432.474129997</v>
      </c>
      <c r="H418" s="3">
        <f t="shared" si="13"/>
        <v>0.16000000014901161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820800.43000000156</v>
      </c>
      <c r="D419" s="2">
        <f>'PR-RAS'!E424</f>
        <v>1256862.4300000034</v>
      </c>
      <c r="E419" s="2">
        <v>0</v>
      </c>
      <c r="F419" s="2">
        <v>0</v>
      </c>
      <c r="G419" s="3">
        <f t="shared" si="12"/>
        <v>1393831.5712200035</v>
      </c>
      <c r="H419" s="3">
        <f t="shared" si="13"/>
        <v>0.860000004991889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627274.23</v>
      </c>
      <c r="D421" s="2">
        <f>'PR-RAS'!E426</f>
        <v>1236698.69</v>
      </c>
      <c r="E421" s="2">
        <v>0</v>
      </c>
      <c r="F421" s="2">
        <v>0</v>
      </c>
      <c r="G421" s="3">
        <f t="shared" si="12"/>
        <v>1302282.0762</v>
      </c>
      <c r="H421" s="3">
        <f t="shared" si="13"/>
        <v>0.5400000000372529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697801.02</v>
      </c>
      <c r="D423" s="2">
        <f>'PR-RAS'!E428</f>
        <v>1153287.94</v>
      </c>
      <c r="E423" s="2">
        <v>0</v>
      </c>
      <c r="F423" s="2">
        <v>0</v>
      </c>
      <c r="G423" s="3">
        <f t="shared" si="12"/>
        <v>1267847.0518</v>
      </c>
      <c r="H423" s="3">
        <f t="shared" si="13"/>
        <v>8.0000000074505806E-2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50000</v>
      </c>
      <c r="E424" s="2">
        <v>0</v>
      </c>
      <c r="F424" s="2">
        <v>0</v>
      </c>
      <c r="G424" s="3">
        <f t="shared" si="12"/>
        <v>42300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50000</v>
      </c>
      <c r="E425" s="2">
        <v>0</v>
      </c>
      <c r="F425" s="2">
        <v>0</v>
      </c>
      <c r="G425" s="3">
        <f t="shared" si="12"/>
        <v>42400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50000</v>
      </c>
      <c r="E438" s="2">
        <v>0</v>
      </c>
      <c r="F438" s="2">
        <v>0</v>
      </c>
      <c r="G438" s="3">
        <f t="shared" si="12"/>
        <v>43700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212105.69999999998</v>
      </c>
      <c r="D529" s="2">
        <f>'PR-RAS'!E535</f>
        <v>221661.24</v>
      </c>
      <c r="E529" s="2">
        <v>0</v>
      </c>
      <c r="F529" s="2">
        <v>0</v>
      </c>
      <c r="G529" s="3">
        <f t="shared" ref="G529:G836" si="14">(B529/1000)*(C529*1+D529*2)</f>
        <v>346066.07903999998</v>
      </c>
      <c r="H529" s="3">
        <f t="shared" ref="H529:H836" si="15">ABS(C529-ROUND(C529,0))+ABS(D529-ROUND(D529,0))</f>
        <v>0.54000000000814907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50000</v>
      </c>
      <c r="E530" s="2">
        <v>0</v>
      </c>
      <c r="F530" s="2">
        <v>0</v>
      </c>
      <c r="G530" s="3">
        <f t="shared" si="14"/>
        <v>52900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50000</v>
      </c>
      <c r="E543" s="2">
        <v>0</v>
      </c>
      <c r="F543" s="2">
        <v>0</v>
      </c>
      <c r="G543" s="3">
        <f t="shared" si="14"/>
        <v>54200.000000000007</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212105.69999999998</v>
      </c>
      <c r="D591" s="2">
        <f>'PR-RAS'!E597</f>
        <v>171661.24</v>
      </c>
      <c r="E591" s="2">
        <v>0</v>
      </c>
      <c r="F591" s="2">
        <v>0</v>
      </c>
      <c r="G591" s="3">
        <f t="shared" si="14"/>
        <v>327702.62619999994</v>
      </c>
      <c r="H591" s="3">
        <f t="shared" si="15"/>
        <v>0.54000000000814907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171661.24</v>
      </c>
      <c r="D603" s="2">
        <f>'PR-RAS'!E609</f>
        <v>171661.24</v>
      </c>
      <c r="E603" s="2">
        <v>0</v>
      </c>
      <c r="F603" s="2">
        <v>0</v>
      </c>
      <c r="G603" s="3">
        <f t="shared" si="14"/>
        <v>310020.19944</v>
      </c>
      <c r="H603" s="3">
        <f t="shared" si="15"/>
        <v>0.47999999998137355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171661.24</v>
      </c>
      <c r="D604" s="2">
        <f>'PR-RAS'!E610</f>
        <v>171661.24</v>
      </c>
      <c r="E604" s="2">
        <v>0</v>
      </c>
      <c r="F604" s="2">
        <v>0</v>
      </c>
      <c r="G604" s="3">
        <f t="shared" si="14"/>
        <v>310535.18315999996</v>
      </c>
      <c r="H604" s="3">
        <f t="shared" si="15"/>
        <v>0.47999999998137355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40444.46</v>
      </c>
      <c r="D615" s="2">
        <f>'PR-RAS'!E621</f>
        <v>0</v>
      </c>
      <c r="E615" s="2">
        <v>0</v>
      </c>
      <c r="F615" s="2">
        <v>0</v>
      </c>
      <c r="G615" s="3">
        <f t="shared" si="14"/>
        <v>24832.898440000001</v>
      </c>
      <c r="H615" s="3">
        <f t="shared" si="15"/>
        <v>0.45999999999912689</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40444.46</v>
      </c>
      <c r="D616" s="2">
        <f>'PR-RAS'!E622</f>
        <v>0</v>
      </c>
      <c r="E616" s="2">
        <v>0</v>
      </c>
      <c r="F616" s="2">
        <v>0</v>
      </c>
      <c r="G616" s="3">
        <f t="shared" si="14"/>
        <v>24873.3429</v>
      </c>
      <c r="H616" s="3">
        <f t="shared" si="15"/>
        <v>0.45999999999912689</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212105.69999999998</v>
      </c>
      <c r="D634" s="2">
        <f>'PR-RAS'!E640</f>
        <v>171661.24</v>
      </c>
      <c r="E634" s="2">
        <v>0</v>
      </c>
      <c r="F634" s="2">
        <v>0</v>
      </c>
      <c r="G634" s="3">
        <f t="shared" si="14"/>
        <v>351586.03793999995</v>
      </c>
      <c r="H634" s="3">
        <f t="shared" si="15"/>
        <v>0.54000000000814907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5272.29</v>
      </c>
      <c r="D636" s="2">
        <f>'PR-RAS'!E642</f>
        <v>5272.29</v>
      </c>
      <c r="E636" s="2">
        <v>0</v>
      </c>
      <c r="F636" s="2">
        <v>0</v>
      </c>
      <c r="G636" s="3">
        <f t="shared" si="14"/>
        <v>10043.712449999999</v>
      </c>
      <c r="H636" s="3">
        <f t="shared" si="15"/>
        <v>0.57999999999992724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9857810.5</v>
      </c>
      <c r="D637" s="2">
        <f>'PR-RAS'!E643</f>
        <v>12712137.340000002</v>
      </c>
      <c r="E637" s="2">
        <v>0</v>
      </c>
      <c r="F637" s="2">
        <v>0</v>
      </c>
      <c r="G637" s="3">
        <f t="shared" si="14"/>
        <v>22439406.174480006</v>
      </c>
      <c r="H637" s="3">
        <f t="shared" si="15"/>
        <v>0.84000000171363354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9249115.7699999977</v>
      </c>
      <c r="D638" s="2">
        <f>'PR-RAS'!E644</f>
        <v>11626936.149999999</v>
      </c>
      <c r="E638" s="2">
        <v>0</v>
      </c>
      <c r="F638" s="2">
        <v>0</v>
      </c>
      <c r="G638" s="3">
        <f t="shared" si="14"/>
        <v>20704403.400589995</v>
      </c>
      <c r="H638" s="3">
        <f t="shared" si="15"/>
        <v>0.38000000081956387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608694.73000000231</v>
      </c>
      <c r="D639" s="2">
        <f>'PR-RAS'!E645</f>
        <v>1085201.1900000032</v>
      </c>
      <c r="E639" s="2">
        <v>0</v>
      </c>
      <c r="F639" s="2">
        <v>0</v>
      </c>
      <c r="G639" s="3">
        <f t="shared" si="14"/>
        <v>1773063.9561800056</v>
      </c>
      <c r="H639" s="3">
        <f t="shared" si="15"/>
        <v>0.46000000089406967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622001.93999999994</v>
      </c>
      <c r="D641" s="2">
        <f>'PR-RAS'!E647</f>
        <v>1231426.3999999999</v>
      </c>
      <c r="E641" s="2">
        <v>0</v>
      </c>
      <c r="F641" s="2">
        <v>0</v>
      </c>
      <c r="G641" s="3">
        <f t="shared" si="14"/>
        <v>1974307.0336</v>
      </c>
      <c r="H641" s="3">
        <f t="shared" si="15"/>
        <v>0.4599999999627471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1230696.6700000023</v>
      </c>
      <c r="D643" s="2">
        <f>'PR-RAS'!E649</f>
        <v>2316627.5900000031</v>
      </c>
      <c r="E643" s="2">
        <v>0</v>
      </c>
      <c r="F643" s="2">
        <v>0</v>
      </c>
      <c r="G643" s="3">
        <f t="shared" si="14"/>
        <v>3764657.0877000056</v>
      </c>
      <c r="H643" s="3">
        <f t="shared" si="15"/>
        <v>0.73999999463558197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22810</v>
      </c>
      <c r="E645" s="2">
        <v>0</v>
      </c>
      <c r="F645" s="2">
        <v>0</v>
      </c>
      <c r="G645" s="3">
        <f t="shared" si="14"/>
        <v>29379.280000000002</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1551665.91</v>
      </c>
      <c r="D646" s="2">
        <f>'PR-RAS'!E653</f>
        <v>2857749.06</v>
      </c>
      <c r="E646" s="2">
        <v>0</v>
      </c>
      <c r="F646" s="2">
        <v>0</v>
      </c>
      <c r="G646" s="3">
        <f t="shared" si="14"/>
        <v>4687320.79935</v>
      </c>
      <c r="H646" s="3">
        <f t="shared" si="15"/>
        <v>0.15000000013969839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12137099.029999999</v>
      </c>
      <c r="D647" s="2">
        <f>'PR-RAS'!E654</f>
        <v>16872390.670000002</v>
      </c>
      <c r="E647" s="2">
        <v>0</v>
      </c>
      <c r="F647" s="2">
        <v>0</v>
      </c>
      <c r="G647" s="3">
        <f t="shared" si="14"/>
        <v>29639694.719020005</v>
      </c>
      <c r="H647" s="3">
        <f t="shared" si="15"/>
        <v>0.3599999975413084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10830865.859999999</v>
      </c>
      <c r="D648" s="2">
        <f>'PR-RAS'!E655</f>
        <v>16190543.85</v>
      </c>
      <c r="E648" s="2">
        <v>0</v>
      </c>
      <c r="F648" s="2">
        <v>0</v>
      </c>
      <c r="G648" s="3">
        <f t="shared" si="14"/>
        <v>27958133.953320004</v>
      </c>
      <c r="H648" s="3">
        <f t="shared" si="15"/>
        <v>0.29000000096857548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2857899.08</v>
      </c>
      <c r="D649" s="2">
        <f>'PR-RAS'!E656</f>
        <v>3539595.8800000008</v>
      </c>
      <c r="E649" s="2">
        <v>0</v>
      </c>
      <c r="F649" s="2">
        <v>0</v>
      </c>
      <c r="G649" s="3">
        <f t="shared" si="14"/>
        <v>6439234.8643200016</v>
      </c>
      <c r="H649" s="3">
        <f t="shared" si="15"/>
        <v>0.19999999925494194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100</v>
      </c>
      <c r="D650" s="2">
        <f>'PR-RAS'!E657</f>
        <v>108</v>
      </c>
      <c r="E650" s="2">
        <v>0</v>
      </c>
      <c r="F650" s="2">
        <v>0</v>
      </c>
      <c r="G650" s="3">
        <f t="shared" si="14"/>
        <v>205.084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92</v>
      </c>
      <c r="D652" s="2">
        <f>'PR-RAS'!E659</f>
        <v>98</v>
      </c>
      <c r="E652" s="2">
        <v>0</v>
      </c>
      <c r="F652" s="2">
        <v>0</v>
      </c>
      <c r="G652" s="3">
        <f t="shared" si="14"/>
        <v>187.488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325136.32</v>
      </c>
      <c r="D655" s="2">
        <f>'PR-RAS'!E662</f>
        <v>327957.14</v>
      </c>
      <c r="E655" s="2">
        <v>0</v>
      </c>
      <c r="F655" s="2">
        <v>0</v>
      </c>
      <c r="G655" s="3">
        <f t="shared" si="14"/>
        <v>641607.09240000008</v>
      </c>
      <c r="H655" s="3">
        <f t="shared" si="15"/>
        <v>0.46000000002095476</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714850.95</v>
      </c>
      <c r="E656" s="2">
        <v>0</v>
      </c>
      <c r="F656" s="2">
        <v>0</v>
      </c>
      <c r="G656" s="3">
        <f t="shared" ref="G656:G657" si="16">(B656/1000)*(C656*1+D656*2)</f>
        <v>936454.74450000003</v>
      </c>
      <c r="H656" s="3">
        <f t="shared" ref="H656:H657" si="17">ABS(C656-ROUND(C656,0))+ABS(D656-ROUND(D656,0))</f>
        <v>5.0000000046566129E-2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773269.35</v>
      </c>
      <c r="E657" s="2">
        <v>0</v>
      </c>
      <c r="F657" s="2">
        <v>0</v>
      </c>
      <c r="G657" s="3">
        <f t="shared" si="16"/>
        <v>1014529.3872</v>
      </c>
      <c r="H657" s="3">
        <f t="shared" si="17"/>
        <v>0.34999999997671694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4.5599999999999996</v>
      </c>
      <c r="D660" s="2">
        <f>'PR-RAS'!E667</f>
        <v>0</v>
      </c>
      <c r="E660" s="2">
        <v>0</v>
      </c>
      <c r="F660" s="2">
        <v>0</v>
      </c>
      <c r="G660" s="3">
        <f t="shared" si="14"/>
        <v>3.0050399999999997</v>
      </c>
      <c r="H660" s="3">
        <f t="shared" si="15"/>
        <v>0.44000000000000039</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143430</v>
      </c>
      <c r="D662" s="2">
        <f>'PR-RAS'!E669</f>
        <v>154500</v>
      </c>
      <c r="E662" s="2">
        <v>0</v>
      </c>
      <c r="F662" s="2">
        <v>0</v>
      </c>
      <c r="G662" s="3">
        <f t="shared" si="14"/>
        <v>299056.23000000004</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10000</v>
      </c>
      <c r="D663" s="2">
        <f>'PR-RAS'!E670</f>
        <v>24001.64</v>
      </c>
      <c r="E663" s="2">
        <v>0</v>
      </c>
      <c r="F663" s="2">
        <v>0</v>
      </c>
      <c r="G663" s="3">
        <f t="shared" si="14"/>
        <v>38398.17136</v>
      </c>
      <c r="H663" s="3">
        <f t="shared" si="15"/>
        <v>0.36000000000058208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2853.2</v>
      </c>
      <c r="D665" s="2">
        <f>'PR-RAS'!E672</f>
        <v>1776.33</v>
      </c>
      <c r="E665" s="2">
        <v>0</v>
      </c>
      <c r="F665" s="2">
        <v>0</v>
      </c>
      <c r="G665" s="3">
        <f t="shared" si="14"/>
        <v>4253.4910399999999</v>
      </c>
      <c r="H665" s="3">
        <f t="shared" si="15"/>
        <v>0.52999999999974534</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237649.96</v>
      </c>
      <c r="D666" s="2">
        <f>'PR-RAS'!E673</f>
        <v>591477.6</v>
      </c>
      <c r="E666" s="2">
        <v>0</v>
      </c>
      <c r="F666" s="2">
        <v>0</v>
      </c>
      <c r="G666" s="3">
        <f t="shared" si="14"/>
        <v>944702.4314</v>
      </c>
      <c r="H666" s="3">
        <f t="shared" si="15"/>
        <v>0.44000000003143214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67927.990000000005</v>
      </c>
      <c r="D669" s="2">
        <f>'PR-RAS'!E676</f>
        <v>19101.189999999999</v>
      </c>
      <c r="E669" s="2">
        <v>0</v>
      </c>
      <c r="F669" s="2">
        <v>0</v>
      </c>
      <c r="G669" s="3">
        <f t="shared" si="14"/>
        <v>70895.087159999995</v>
      </c>
      <c r="H669" s="3">
        <f t="shared" si="15"/>
        <v>0.19999999999345164</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37687.800000000003</v>
      </c>
      <c r="D676" s="2">
        <f>'PR-RAS'!E683</f>
        <v>81972.800000000003</v>
      </c>
      <c r="E676" s="2">
        <v>0</v>
      </c>
      <c r="F676" s="2">
        <v>0</v>
      </c>
      <c r="G676" s="3">
        <f t="shared" si="14"/>
        <v>136102.54500000001</v>
      </c>
      <c r="H676" s="3">
        <f t="shared" si="15"/>
        <v>0.39999999999417923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198425.81</v>
      </c>
      <c r="D677" s="2">
        <f>'PR-RAS'!E684</f>
        <v>269555.27</v>
      </c>
      <c r="E677" s="2">
        <v>0</v>
      </c>
      <c r="F677" s="2">
        <v>0</v>
      </c>
      <c r="G677" s="3">
        <f t="shared" si="14"/>
        <v>498574.57260000007</v>
      </c>
      <c r="H677" s="3">
        <f t="shared" si="15"/>
        <v>0.46000000002095476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13900</v>
      </c>
      <c r="D678" s="2">
        <f>'PR-RAS'!E685</f>
        <v>14000</v>
      </c>
      <c r="E678" s="2">
        <v>0</v>
      </c>
      <c r="F678" s="2">
        <v>0</v>
      </c>
      <c r="G678" s="3">
        <f t="shared" si="14"/>
        <v>28366.300000000003</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1000</v>
      </c>
      <c r="D679" s="2">
        <f>'PR-RAS'!E686</f>
        <v>1000</v>
      </c>
      <c r="E679" s="2">
        <v>0</v>
      </c>
      <c r="F679" s="2">
        <v>0</v>
      </c>
      <c r="G679" s="3">
        <f t="shared" si="14"/>
        <v>2034.0000000000002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171591.01</v>
      </c>
      <c r="D699" s="2">
        <f>'PR-RAS'!E706</f>
        <v>623039.44999999995</v>
      </c>
      <c r="E699" s="2">
        <v>0</v>
      </c>
      <c r="F699" s="2">
        <v>0</v>
      </c>
      <c r="G699" s="3">
        <f t="shared" si="14"/>
        <v>989533.59717999992</v>
      </c>
      <c r="H699" s="3">
        <f t="shared" si="15"/>
        <v>0.4599999999627471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34613.64</v>
      </c>
      <c r="E705" s="2">
        <v>0</v>
      </c>
      <c r="F705" s="2">
        <v>0</v>
      </c>
      <c r="G705" s="3">
        <f t="shared" si="20"/>
        <v>48736.005119999994</v>
      </c>
      <c r="H705" s="3">
        <f t="shared" si="21"/>
        <v>0.36000000000058208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292250.61</v>
      </c>
      <c r="E715" s="2">
        <v>0</v>
      </c>
      <c r="F715" s="2">
        <v>0</v>
      </c>
      <c r="G715" s="3">
        <f t="shared" ref="G715:G716" si="22">(B715/1000)*(C715*1+D715*2)</f>
        <v>417333.87107999995</v>
      </c>
      <c r="H715" s="3">
        <f t="shared" ref="H715:H716" si="23">ABS(C715-ROUND(C715,0))+ABS(D715-ROUND(D715,0))</f>
        <v>0.39000000001396984</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322093</v>
      </c>
      <c r="D717" s="2">
        <f>'PR-RAS'!E724</f>
        <v>346538.42</v>
      </c>
      <c r="E717" s="2">
        <v>0</v>
      </c>
      <c r="F717" s="2">
        <v>0</v>
      </c>
      <c r="G717" s="3">
        <f t="shared" si="14"/>
        <v>726861.60543999996</v>
      </c>
      <c r="H717" s="3">
        <f t="shared" si="15"/>
        <v>0.41999999998370185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795.76</v>
      </c>
      <c r="E719" s="2">
        <v>0</v>
      </c>
      <c r="F719" s="2">
        <v>0</v>
      </c>
      <c r="G719" s="3">
        <f t="shared" si="14"/>
        <v>1142.71136</v>
      </c>
      <c r="H719" s="3">
        <f t="shared" si="15"/>
        <v>0.24000000000000909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3959.17</v>
      </c>
      <c r="D725" s="2">
        <f>'PR-RAS'!E732</f>
        <v>39068.75</v>
      </c>
      <c r="E725" s="2">
        <v>0</v>
      </c>
      <c r="F725" s="2">
        <v>0</v>
      </c>
      <c r="G725" s="3">
        <f t="shared" si="14"/>
        <v>59437.989079999999</v>
      </c>
      <c r="H725" s="3">
        <f t="shared" si="15"/>
        <v>0.42000000000007276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1755.64</v>
      </c>
      <c r="D726" s="2">
        <f>'PR-RAS'!E733</f>
        <v>3543.2799999999997</v>
      </c>
      <c r="E726" s="2">
        <v>0</v>
      </c>
      <c r="F726" s="2">
        <v>0</v>
      </c>
      <c r="G726" s="3">
        <f t="shared" si="14"/>
        <v>6410.5949999999993</v>
      </c>
      <c r="H726" s="3">
        <f t="shared" si="15"/>
        <v>0.6399999999996453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52754</v>
      </c>
      <c r="D727" s="2">
        <f>'PR-RAS'!E734</f>
        <v>66743.640000000014</v>
      </c>
      <c r="E727" s="2">
        <v>0</v>
      </c>
      <c r="F727" s="2">
        <v>0</v>
      </c>
      <c r="G727" s="3">
        <f t="shared" si="14"/>
        <v>135211.16928</v>
      </c>
      <c r="H727" s="3">
        <f t="shared" si="15"/>
        <v>0.35999999998603016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1489.86</v>
      </c>
      <c r="D729" s="2">
        <f>'PR-RAS'!E736</f>
        <v>2542.15</v>
      </c>
      <c r="E729" s="2">
        <v>0</v>
      </c>
      <c r="F729" s="2">
        <v>0</v>
      </c>
      <c r="G729" s="3">
        <f t="shared" si="14"/>
        <v>4785.98848</v>
      </c>
      <c r="H729" s="3">
        <f t="shared" si="15"/>
        <v>0.29000000000019099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145269.07999999999</v>
      </c>
      <c r="D730" s="2">
        <f>'PR-RAS'!E737</f>
        <v>77886.37</v>
      </c>
      <c r="E730" s="2">
        <v>0</v>
      </c>
      <c r="F730" s="2">
        <v>0</v>
      </c>
      <c r="G730" s="3">
        <f t="shared" si="14"/>
        <v>219459.48677999995</v>
      </c>
      <c r="H730" s="3">
        <f t="shared" si="15"/>
        <v>0.4499999999825377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10801.81</v>
      </c>
      <c r="D731" s="2">
        <f>'PR-RAS'!E738</f>
        <v>11567.02</v>
      </c>
      <c r="E731" s="2">
        <v>0</v>
      </c>
      <c r="F731" s="2">
        <v>0</v>
      </c>
      <c r="G731" s="3">
        <f t="shared" si="14"/>
        <v>24773.170499999997</v>
      </c>
      <c r="H731" s="3">
        <f t="shared" si="15"/>
        <v>0.21000000000094587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14290.27</v>
      </c>
      <c r="D732" s="2">
        <f>'PR-RAS'!E739</f>
        <v>14470.609999999999</v>
      </c>
      <c r="E732" s="2">
        <v>0</v>
      </c>
      <c r="F732" s="2">
        <v>0</v>
      </c>
      <c r="G732" s="3">
        <f t="shared" si="14"/>
        <v>31602.219189999996</v>
      </c>
      <c r="H732" s="3">
        <f t="shared" si="15"/>
        <v>0.66000000000167347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116265.12</v>
      </c>
      <c r="D733" s="2">
        <f>'PR-RAS'!E740</f>
        <v>116265.12</v>
      </c>
      <c r="E733" s="2">
        <v>0</v>
      </c>
      <c r="F733" s="2">
        <v>0</v>
      </c>
      <c r="G733" s="3">
        <f t="shared" si="14"/>
        <v>255318.20351999998</v>
      </c>
      <c r="H733" s="3">
        <f t="shared" si="15"/>
        <v>0.23999999999068677</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20048.490000000002</v>
      </c>
      <c r="D734" s="2">
        <f>'PR-RAS'!E741</f>
        <v>25296.83</v>
      </c>
      <c r="E734" s="2">
        <v>0</v>
      </c>
      <c r="F734" s="2">
        <v>0</v>
      </c>
      <c r="G734" s="3">
        <f t="shared" si="14"/>
        <v>51780.695950000008</v>
      </c>
      <c r="H734" s="3">
        <f t="shared" si="15"/>
        <v>0.65999999999985448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2530.92</v>
      </c>
      <c r="D735" s="2">
        <f>'PR-RAS'!E742</f>
        <v>2712.31</v>
      </c>
      <c r="E735" s="2">
        <v>0</v>
      </c>
      <c r="F735" s="2">
        <v>0</v>
      </c>
      <c r="G735" s="3">
        <f t="shared" si="14"/>
        <v>5839.36636</v>
      </c>
      <c r="H735" s="3">
        <f t="shared" si="15"/>
        <v>0.38999999999987267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23445.46</v>
      </c>
      <c r="D753" s="2">
        <f>'PR-RAS'!E760</f>
        <v>19025.79</v>
      </c>
      <c r="E753" s="2">
        <v>0</v>
      </c>
      <c r="F753" s="2">
        <v>0</v>
      </c>
      <c r="G753" s="3">
        <f t="shared" si="14"/>
        <v>46245.774080000003</v>
      </c>
      <c r="H753" s="3">
        <f t="shared" si="15"/>
        <v>0.66999999999825377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21314.04</v>
      </c>
      <c r="D770" s="2">
        <f>'PR-RAS'!E777</f>
        <v>21584.77</v>
      </c>
      <c r="E770" s="2">
        <v>0</v>
      </c>
      <c r="F770" s="2">
        <v>0</v>
      </c>
      <c r="G770" s="3">
        <f t="shared" si="14"/>
        <v>49587.873019999999</v>
      </c>
      <c r="H770" s="3">
        <f t="shared" si="15"/>
        <v>0.27000000000043656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49215.24</v>
      </c>
      <c r="D771" s="2">
        <f>'PR-RAS'!E778</f>
        <v>82119.75</v>
      </c>
      <c r="E771" s="2">
        <v>0</v>
      </c>
      <c r="F771" s="2">
        <v>0</v>
      </c>
      <c r="G771" s="3">
        <f t="shared" si="14"/>
        <v>164360.14979999998</v>
      </c>
      <c r="H771" s="3">
        <f t="shared" si="15"/>
        <v>0.48999999999796273</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1600</v>
      </c>
      <c r="D772" s="2">
        <f>'PR-RAS'!E779</f>
        <v>0</v>
      </c>
      <c r="E772" s="2">
        <v>0</v>
      </c>
      <c r="F772" s="2">
        <v>0</v>
      </c>
      <c r="G772" s="3">
        <f t="shared" si="14"/>
        <v>1233.6000000000001</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18626.349999999999</v>
      </c>
      <c r="D774" s="2">
        <f>'PR-RAS'!E781</f>
        <v>0</v>
      </c>
      <c r="E774" s="2">
        <v>0</v>
      </c>
      <c r="F774" s="2">
        <v>0</v>
      </c>
      <c r="G774" s="3">
        <f t="shared" si="14"/>
        <v>14398.168549999999</v>
      </c>
      <c r="H774" s="3">
        <f t="shared" si="15"/>
        <v>0.34999999999854481</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125</v>
      </c>
      <c r="D775" s="2">
        <f>'PR-RAS'!E782</f>
        <v>0</v>
      </c>
      <c r="E775" s="2">
        <v>0</v>
      </c>
      <c r="F775" s="2">
        <v>0</v>
      </c>
      <c r="G775" s="3">
        <f t="shared" si="14"/>
        <v>96.75</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121546.83</v>
      </c>
      <c r="D777" s="2">
        <f>'PR-RAS'!E784</f>
        <v>249862.06</v>
      </c>
      <c r="E777" s="2">
        <v>0</v>
      </c>
      <c r="F777" s="2">
        <v>0</v>
      </c>
      <c r="G777" s="3">
        <f t="shared" si="14"/>
        <v>482106.25719999999</v>
      </c>
      <c r="H777" s="3">
        <f t="shared" si="15"/>
        <v>0.22999999999592546</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800</v>
      </c>
      <c r="E836" s="2">
        <v>0</v>
      </c>
      <c r="F836" s="2">
        <v>0</v>
      </c>
      <c r="G836" s="3">
        <f t="shared" si="14"/>
        <v>1336</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44820</v>
      </c>
      <c r="D839" s="2">
        <f>'PR-RAS'!E846</f>
        <v>62820</v>
      </c>
      <c r="E839" s="2">
        <v>0</v>
      </c>
      <c r="F839" s="2">
        <v>0</v>
      </c>
      <c r="G839" s="3">
        <f t="shared" si="34"/>
        <v>142845.47999999998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28668.22</v>
      </c>
      <c r="D841" s="2">
        <f>'PR-RAS'!E848</f>
        <v>28270.04</v>
      </c>
      <c r="E841" s="2">
        <v>0</v>
      </c>
      <c r="F841" s="2">
        <v>0</v>
      </c>
      <c r="G841" s="3">
        <f t="shared" si="34"/>
        <v>71574.971999999994</v>
      </c>
      <c r="H841" s="3">
        <f t="shared" si="35"/>
        <v>0.26000000000203727</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123409.02</v>
      </c>
      <c r="D843" s="2">
        <f>'PR-RAS'!E850</f>
        <v>325840.45</v>
      </c>
      <c r="E843" s="2">
        <v>0</v>
      </c>
      <c r="F843" s="2">
        <v>0</v>
      </c>
      <c r="G843" s="3">
        <f t="shared" si="34"/>
        <v>652625.71264000004</v>
      </c>
      <c r="H843" s="3">
        <f t="shared" si="35"/>
        <v>0.47000000001571607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844.7</v>
      </c>
      <c r="D844" s="2">
        <f>'PR-RAS'!E851</f>
        <v>791.57</v>
      </c>
      <c r="E844" s="2">
        <v>0</v>
      </c>
      <c r="F844" s="2">
        <v>0</v>
      </c>
      <c r="G844" s="3">
        <f t="shared" si="34"/>
        <v>2046.66912</v>
      </c>
      <c r="H844" s="3">
        <f t="shared" si="35"/>
        <v>0.7299999999999045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9960</v>
      </c>
      <c r="D846" s="2">
        <f>'PR-RAS'!E853</f>
        <v>11160</v>
      </c>
      <c r="E846" s="2">
        <v>0</v>
      </c>
      <c r="F846" s="2">
        <v>0</v>
      </c>
      <c r="G846" s="3">
        <f t="shared" si="34"/>
        <v>27276.6</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1789.45</v>
      </c>
      <c r="D847" s="2">
        <f>'PR-RAS'!E854</f>
        <v>2375.52</v>
      </c>
      <c r="E847" s="2">
        <v>0</v>
      </c>
      <c r="F847" s="2">
        <v>0</v>
      </c>
      <c r="G847" s="3">
        <f t="shared" si="34"/>
        <v>5533.2545399999999</v>
      </c>
      <c r="H847" s="3">
        <f t="shared" si="35"/>
        <v>0.93000000000006366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100878.92</v>
      </c>
      <c r="D848" s="2">
        <f>'PR-RAS'!E855</f>
        <v>113144.97</v>
      </c>
      <c r="E848" s="2">
        <v>0</v>
      </c>
      <c r="F848" s="2">
        <v>0</v>
      </c>
      <c r="G848" s="3">
        <f t="shared" si="34"/>
        <v>277112.02441999997</v>
      </c>
      <c r="H848" s="3">
        <f t="shared" si="35"/>
        <v>0.11000000000058208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141427.93</v>
      </c>
      <c r="D850" s="2">
        <f>'PR-RAS'!E857</f>
        <v>40000</v>
      </c>
      <c r="E850" s="2">
        <v>0</v>
      </c>
      <c r="F850" s="2">
        <v>0</v>
      </c>
      <c r="G850" s="3">
        <f t="shared" si="34"/>
        <v>187992.31256999998</v>
      </c>
      <c r="H850" s="3">
        <f t="shared" si="35"/>
        <v>7.0000000006984919E-2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50000</v>
      </c>
      <c r="E870" s="2">
        <v>0</v>
      </c>
      <c r="F870" s="2">
        <v>0</v>
      </c>
      <c r="G870" s="3">
        <f t="shared" si="34"/>
        <v>86900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50000</v>
      </c>
      <c r="E939" s="2">
        <v>0</v>
      </c>
      <c r="F939" s="2">
        <v>0</v>
      </c>
      <c r="G939" s="3">
        <f t="shared" si="34"/>
        <v>93800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42915.31</v>
      </c>
      <c r="D973" s="2">
        <f>'PR-RAS'!E980</f>
        <v>0</v>
      </c>
      <c r="E973" s="2">
        <v>0</v>
      </c>
      <c r="F973" s="2">
        <v>0</v>
      </c>
      <c r="G973" s="3">
        <f t="shared" si="34"/>
        <v>41713.681319999996</v>
      </c>
      <c r="H973" s="3">
        <f t="shared" si="35"/>
        <v>0.30999999999767169</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128745.93</v>
      </c>
      <c r="D974" s="2">
        <f>'PR-RAS'!E981</f>
        <v>171661.24</v>
      </c>
      <c r="E974" s="2">
        <v>0</v>
      </c>
      <c r="F974" s="2">
        <v>0</v>
      </c>
      <c r="G974" s="3">
        <f t="shared" si="34"/>
        <v>459322.56292999996</v>
      </c>
      <c r="H974" s="3">
        <f t="shared" si="35"/>
        <v>0.30999999999767169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40444.46</v>
      </c>
      <c r="D988" s="2">
        <f>'PR-RAS'!E995</f>
        <v>0</v>
      </c>
      <c r="E988" s="2">
        <v>0</v>
      </c>
      <c r="F988" s="2">
        <v>0</v>
      </c>
      <c r="G988" s="3">
        <f t="shared" si="34"/>
        <v>39918.68202</v>
      </c>
      <c r="H988" s="3">
        <f t="shared" si="35"/>
        <v>0.45999999999912689</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35616101.519999996</v>
      </c>
      <c r="D1011" s="7">
        <f>BILANCA!E6</f>
        <v>38017269.480000004</v>
      </c>
      <c r="E1011" s="7">
        <v>0</v>
      </c>
      <c r="F1011" s="7">
        <v>0</v>
      </c>
      <c r="G1011" s="8">
        <f t="shared" ref="G1011:G1306" si="38">B1011/1000*C1011+B1011/500*D1011</f>
        <v>111650.64048</v>
      </c>
      <c r="H1011" s="8">
        <f t="shared" si="35"/>
        <v>0.96000000834465027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25367113.559999995</v>
      </c>
      <c r="D1012" s="2">
        <f>BILANCA!E7</f>
        <v>26533142.960000001</v>
      </c>
      <c r="E1012" s="2">
        <v>0</v>
      </c>
      <c r="F1012" s="2">
        <v>0</v>
      </c>
      <c r="G1012" s="3">
        <f t="shared" si="38"/>
        <v>156866.79895999999</v>
      </c>
      <c r="H1012" s="3">
        <f t="shared" si="35"/>
        <v>0.48000000417232513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2357313.5</v>
      </c>
      <c r="D1013" s="2">
        <f>BILANCA!E8</f>
        <v>2353539.14</v>
      </c>
      <c r="E1013" s="2">
        <v>0</v>
      </c>
      <c r="F1013" s="2">
        <v>0</v>
      </c>
      <c r="G1013" s="3">
        <f t="shared" si="38"/>
        <v>21193.175340000002</v>
      </c>
      <c r="H1013" s="3">
        <f t="shared" si="35"/>
        <v>0.64000000013038516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1474037.03</v>
      </c>
      <c r="D1014" s="2">
        <f>BILANCA!E9</f>
        <v>1500167.87</v>
      </c>
      <c r="E1014" s="2">
        <v>0</v>
      </c>
      <c r="F1014" s="2">
        <v>0</v>
      </c>
      <c r="G1014" s="3">
        <f t="shared" si="38"/>
        <v>17897.49108</v>
      </c>
      <c r="H1014" s="3">
        <f t="shared" si="35"/>
        <v>0.15999999991618097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1247591.8500000001</v>
      </c>
      <c r="D1015" s="2">
        <f>BILANCA!E10</f>
        <v>1161207.8400000001</v>
      </c>
      <c r="E1015" s="2">
        <v>0</v>
      </c>
      <c r="F1015" s="2">
        <v>0</v>
      </c>
      <c r="G1015" s="3">
        <f t="shared" si="38"/>
        <v>17850.037650000002</v>
      </c>
      <c r="H1015" s="3">
        <f t="shared" si="35"/>
        <v>0.30999999982304871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364315.38</v>
      </c>
      <c r="D1016" s="2">
        <f>BILANCA!E11</f>
        <v>307836.57</v>
      </c>
      <c r="E1016" s="2">
        <v>0</v>
      </c>
      <c r="F1016" s="2">
        <v>0</v>
      </c>
      <c r="G1016" s="3">
        <f t="shared" si="38"/>
        <v>5879.9311200000002</v>
      </c>
      <c r="H1016" s="3">
        <f t="shared" si="35"/>
        <v>0.80999999999767169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21865765.619999994</v>
      </c>
      <c r="D1017" s="2">
        <f>BILANCA!E12</f>
        <v>22967733.280000001</v>
      </c>
      <c r="E1017" s="2">
        <v>0</v>
      </c>
      <c r="F1017" s="2">
        <v>0</v>
      </c>
      <c r="G1017" s="3">
        <f t="shared" si="38"/>
        <v>474608.62526</v>
      </c>
      <c r="H1017" s="3">
        <f t="shared" si="35"/>
        <v>0.66000000759959221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20714931.519999996</v>
      </c>
      <c r="D1018" s="2">
        <f>BILANCA!E13</f>
        <v>21647153.810000002</v>
      </c>
      <c r="E1018" s="2">
        <v>0</v>
      </c>
      <c r="F1018" s="2">
        <v>0</v>
      </c>
      <c r="G1018" s="3">
        <f t="shared" si="38"/>
        <v>512073.91312000004</v>
      </c>
      <c r="H1018" s="3">
        <f t="shared" si="35"/>
        <v>0.67000000178813934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346079.75</v>
      </c>
      <c r="D1019" s="2">
        <f>BILANCA!E14</f>
        <v>346079.75</v>
      </c>
      <c r="E1019" s="2">
        <v>0</v>
      </c>
      <c r="F1019" s="2">
        <v>0</v>
      </c>
      <c r="G1019" s="3">
        <f t="shared" si="38"/>
        <v>9344.1532499999994</v>
      </c>
      <c r="H1019" s="3">
        <f t="shared" si="35"/>
        <v>0.5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13019525.869999999</v>
      </c>
      <c r="D1020" s="2">
        <f>BILANCA!E15</f>
        <v>13128032.6</v>
      </c>
      <c r="E1020" s="2">
        <v>0</v>
      </c>
      <c r="F1020" s="2">
        <v>0</v>
      </c>
      <c r="G1020" s="3">
        <f t="shared" si="38"/>
        <v>392755.91070000001</v>
      </c>
      <c r="H1020" s="3">
        <f t="shared" si="35"/>
        <v>0.5300000011920929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5115301.83</v>
      </c>
      <c r="D1021" s="2">
        <f>BILANCA!E16</f>
        <v>5533381.7599999998</v>
      </c>
      <c r="E1021" s="2">
        <v>0</v>
      </c>
      <c r="F1021" s="2">
        <v>0</v>
      </c>
      <c r="G1021" s="3">
        <f t="shared" si="38"/>
        <v>178002.71884999998</v>
      </c>
      <c r="H1021" s="3">
        <f t="shared" si="35"/>
        <v>0.41000000014901161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13132305.99</v>
      </c>
      <c r="D1022" s="2">
        <f>BILANCA!E17</f>
        <v>14758901.460000001</v>
      </c>
      <c r="E1022" s="2">
        <v>0</v>
      </c>
      <c r="F1022" s="2">
        <v>0</v>
      </c>
      <c r="G1022" s="3">
        <f t="shared" si="38"/>
        <v>511801.30692</v>
      </c>
      <c r="H1022" s="3">
        <f t="shared" si="35"/>
        <v>0.47000000067055225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10898281.92</v>
      </c>
      <c r="D1023" s="2">
        <f>BILANCA!E18</f>
        <v>12119241.76</v>
      </c>
      <c r="E1023" s="2">
        <v>0</v>
      </c>
      <c r="F1023" s="2">
        <v>0</v>
      </c>
      <c r="G1023" s="3">
        <f t="shared" si="38"/>
        <v>456777.95071999996</v>
      </c>
      <c r="H1023" s="3">
        <f t="shared" si="35"/>
        <v>0.32000000029802322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422971.14999999991</v>
      </c>
      <c r="D1024" s="2">
        <f>BILANCA!E19</f>
        <v>555765.06000000006</v>
      </c>
      <c r="E1024" s="2">
        <v>0</v>
      </c>
      <c r="F1024" s="2">
        <v>0</v>
      </c>
      <c r="G1024" s="3">
        <f t="shared" si="38"/>
        <v>21483.017780000002</v>
      </c>
      <c r="H1024" s="3">
        <f t="shared" si="35"/>
        <v>0.2099999999627471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406209.87</v>
      </c>
      <c r="D1025" s="2">
        <f>BILANCA!E20</f>
        <v>437887.39999999997</v>
      </c>
      <c r="E1025" s="2">
        <v>0</v>
      </c>
      <c r="F1025" s="2">
        <v>0</v>
      </c>
      <c r="G1025" s="3">
        <f t="shared" si="38"/>
        <v>19229.770049999999</v>
      </c>
      <c r="H1025" s="3">
        <f t="shared" si="35"/>
        <v>0.52999999996973202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32470.46</v>
      </c>
      <c r="D1026" s="2">
        <f>BILANCA!E21</f>
        <v>33225.870000000003</v>
      </c>
      <c r="E1026" s="2">
        <v>0</v>
      </c>
      <c r="F1026" s="2">
        <v>0</v>
      </c>
      <c r="G1026" s="3">
        <f t="shared" si="38"/>
        <v>1582.7552000000001</v>
      </c>
      <c r="H1026" s="3">
        <f t="shared" si="35"/>
        <v>0.58999999999650754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100032.02</v>
      </c>
      <c r="D1027" s="2">
        <f>BILANCA!E22</f>
        <v>140830.21</v>
      </c>
      <c r="E1027" s="2">
        <v>0</v>
      </c>
      <c r="F1027" s="2">
        <v>0</v>
      </c>
      <c r="G1027" s="3">
        <f t="shared" si="38"/>
        <v>6488.7714800000003</v>
      </c>
      <c r="H1027" s="3">
        <f t="shared" si="35"/>
        <v>0.22999999999592546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1818.56</v>
      </c>
      <c r="D1029" s="2">
        <f>BILANCA!E24</f>
        <v>1818.5600000000002</v>
      </c>
      <c r="E1029" s="2">
        <v>0</v>
      </c>
      <c r="F1029" s="2">
        <v>0</v>
      </c>
      <c r="G1029" s="3">
        <f t="shared" si="38"/>
        <v>103.65792</v>
      </c>
      <c r="H1029" s="3">
        <f t="shared" si="35"/>
        <v>0.87999999999988177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112240.57</v>
      </c>
      <c r="D1030" s="2">
        <f>BILANCA!E25</f>
        <v>136356.26999999999</v>
      </c>
      <c r="E1030" s="2">
        <v>0</v>
      </c>
      <c r="F1030" s="2">
        <v>0</v>
      </c>
      <c r="G1030" s="3">
        <f t="shared" si="38"/>
        <v>7699.0622000000003</v>
      </c>
      <c r="H1030" s="3">
        <f t="shared" si="35"/>
        <v>0.6999999999825377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996970.69</v>
      </c>
      <c r="D1031" s="2">
        <f>BILANCA!E26</f>
        <v>1104922.8500000001</v>
      </c>
      <c r="E1031" s="2">
        <v>0</v>
      </c>
      <c r="F1031" s="2">
        <v>0</v>
      </c>
      <c r="G1031" s="3">
        <f t="shared" si="38"/>
        <v>67343.144190000006</v>
      </c>
      <c r="H1031" s="3">
        <f t="shared" si="35"/>
        <v>0.4599999999627471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1226771.02</v>
      </c>
      <c r="D1033" s="2">
        <f>BILANCA!E28</f>
        <v>1299276.1000000001</v>
      </c>
      <c r="E1033" s="2">
        <v>0</v>
      </c>
      <c r="F1033" s="2">
        <v>0</v>
      </c>
      <c r="G1033" s="3">
        <f t="shared" si="38"/>
        <v>87982.43406</v>
      </c>
      <c r="H1033" s="3">
        <f t="shared" si="35"/>
        <v>0.12000000011175871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1220.9000000000015</v>
      </c>
      <c r="D1034" s="2">
        <f>BILANCA!E29</f>
        <v>22277.929999999993</v>
      </c>
      <c r="E1034" s="2">
        <v>0</v>
      </c>
      <c r="F1034" s="2">
        <v>0</v>
      </c>
      <c r="G1034" s="3">
        <f t="shared" si="38"/>
        <v>1098.6422399999997</v>
      </c>
      <c r="H1034" s="3">
        <f t="shared" si="35"/>
        <v>0.17000000000552973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24864</v>
      </c>
      <c r="D1035" s="2">
        <f>BILANCA!E30</f>
        <v>47413.999999999993</v>
      </c>
      <c r="E1035" s="2">
        <v>0</v>
      </c>
      <c r="F1035" s="2">
        <v>0</v>
      </c>
      <c r="G1035" s="3">
        <f t="shared" si="38"/>
        <v>2992.2999999999997</v>
      </c>
      <c r="H1035" s="3">
        <f t="shared" si="35"/>
        <v>7.2759576141834259E-12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23643.1</v>
      </c>
      <c r="D1039" s="2">
        <f>BILANCA!E34</f>
        <v>25136.07</v>
      </c>
      <c r="E1039" s="2">
        <v>0</v>
      </c>
      <c r="F1039" s="2">
        <v>0</v>
      </c>
      <c r="G1039" s="3">
        <f t="shared" si="38"/>
        <v>2143.54196</v>
      </c>
      <c r="H1039" s="3">
        <f t="shared" si="35"/>
        <v>0.16999999999825377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16015.340000000026</v>
      </c>
      <c r="D1040" s="2">
        <f>BILANCA!E35</f>
        <v>20022.600000000035</v>
      </c>
      <c r="E1040" s="2">
        <v>0</v>
      </c>
      <c r="F1040" s="2">
        <v>0</v>
      </c>
      <c r="G1040" s="3">
        <f t="shared" si="38"/>
        <v>1681.8162000000027</v>
      </c>
      <c r="H1040" s="3">
        <f t="shared" si="35"/>
        <v>0.73999999999068677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433799.09</v>
      </c>
      <c r="D1041" s="2">
        <f>BILANCA!E36</f>
        <v>454264.07</v>
      </c>
      <c r="E1041" s="2">
        <v>0</v>
      </c>
      <c r="F1041" s="2">
        <v>0</v>
      </c>
      <c r="G1041" s="3">
        <f t="shared" si="38"/>
        <v>41612.144130000001</v>
      </c>
      <c r="H1041" s="3">
        <f t="shared" si="35"/>
        <v>0.16000000003259629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12941.13</v>
      </c>
      <c r="D1042" s="2">
        <f>BILANCA!E37</f>
        <v>12941.130000000001</v>
      </c>
      <c r="E1042" s="2">
        <v>0</v>
      </c>
      <c r="F1042" s="2">
        <v>0</v>
      </c>
      <c r="G1042" s="3">
        <f t="shared" si="38"/>
        <v>1242.3484800000001</v>
      </c>
      <c r="H1042" s="3">
        <f t="shared" si="35"/>
        <v>0.26000000000021828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1725.4</v>
      </c>
      <c r="D1043" s="2">
        <f>BILANCA!E38</f>
        <v>1725.4</v>
      </c>
      <c r="E1043" s="2">
        <v>0</v>
      </c>
      <c r="F1043" s="2">
        <v>0</v>
      </c>
      <c r="G1043" s="3">
        <f t="shared" si="38"/>
        <v>170.81460000000004</v>
      </c>
      <c r="H1043" s="3">
        <f t="shared" si="35"/>
        <v>0.8000000000001819</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432450.28</v>
      </c>
      <c r="D1045" s="2">
        <f>BILANCA!E40</f>
        <v>448908</v>
      </c>
      <c r="E1045" s="2">
        <v>0</v>
      </c>
      <c r="F1045" s="2">
        <v>0</v>
      </c>
      <c r="G1045" s="3">
        <f t="shared" si="38"/>
        <v>46559.319800000005</v>
      </c>
      <c r="H1045" s="3">
        <f t="shared" si="35"/>
        <v>0.28000000002793968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710626.70999999985</v>
      </c>
      <c r="D1050" s="2">
        <f>BILANCA!E45</f>
        <v>722513.88000000012</v>
      </c>
      <c r="E1050" s="2">
        <v>0</v>
      </c>
      <c r="F1050" s="2">
        <v>0</v>
      </c>
      <c r="G1050" s="3">
        <f t="shared" si="38"/>
        <v>86226.178800000009</v>
      </c>
      <c r="H1050" s="3">
        <f t="shared" si="35"/>
        <v>0.41000000003259629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143508.76</v>
      </c>
      <c r="D1052" s="2">
        <f>BILANCA!E47</f>
        <v>155893.59</v>
      </c>
      <c r="E1052" s="2">
        <v>0</v>
      </c>
      <c r="F1052" s="2">
        <v>0</v>
      </c>
      <c r="G1052" s="3">
        <f t="shared" si="38"/>
        <v>19122.429479999999</v>
      </c>
      <c r="H1052" s="3">
        <f t="shared" si="35"/>
        <v>0.64999999999417923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938526.33</v>
      </c>
      <c r="D1053" s="2">
        <f>BILANCA!E48</f>
        <v>1067428.71</v>
      </c>
      <c r="E1053" s="2">
        <v>0</v>
      </c>
      <c r="F1053" s="2">
        <v>0</v>
      </c>
      <c r="G1053" s="3">
        <f t="shared" si="38"/>
        <v>132155.50124999997</v>
      </c>
      <c r="H1053" s="3">
        <f t="shared" si="35"/>
        <v>0.61999999999534339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370262.3</v>
      </c>
      <c r="D1054" s="2">
        <f>BILANCA!E49</f>
        <v>370262.3</v>
      </c>
      <c r="E1054" s="2">
        <v>0</v>
      </c>
      <c r="F1054" s="2">
        <v>0</v>
      </c>
      <c r="G1054" s="3">
        <f t="shared" si="38"/>
        <v>48874.623599999992</v>
      </c>
      <c r="H1054" s="3">
        <f t="shared" si="35"/>
        <v>0.59999999997671694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741670.68</v>
      </c>
      <c r="D1055" s="2">
        <f>BILANCA!E50</f>
        <v>871070.71999999997</v>
      </c>
      <c r="E1055" s="2">
        <v>0</v>
      </c>
      <c r="F1055" s="2">
        <v>0</v>
      </c>
      <c r="G1055" s="3">
        <f t="shared" si="38"/>
        <v>111771.5454</v>
      </c>
      <c r="H1055" s="3">
        <f t="shared" si="35"/>
        <v>0.59999999997671694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99652.25</v>
      </c>
      <c r="D1059" s="2">
        <f>BILANCA!E54</f>
        <v>99820.43</v>
      </c>
      <c r="E1059" s="2">
        <v>0</v>
      </c>
      <c r="F1059" s="2">
        <v>0</v>
      </c>
      <c r="G1059" s="3">
        <f t="shared" si="38"/>
        <v>14665.36239</v>
      </c>
      <c r="H1059" s="3">
        <f t="shared" si="35"/>
        <v>0.67999999999301508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99652.25</v>
      </c>
      <c r="D1060" s="2">
        <f>BILANCA!E55</f>
        <v>99820.43</v>
      </c>
      <c r="E1060" s="2">
        <v>0</v>
      </c>
      <c r="F1060" s="2">
        <v>0</v>
      </c>
      <c r="G1060" s="3">
        <f t="shared" si="38"/>
        <v>14964.655500000001</v>
      </c>
      <c r="H1060" s="3">
        <f t="shared" si="35"/>
        <v>0.67999999999301508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1144034.44</v>
      </c>
      <c r="D1061" s="2">
        <f>BILANCA!E56</f>
        <v>1211870.54</v>
      </c>
      <c r="E1061" s="2">
        <v>0</v>
      </c>
      <c r="F1061" s="2">
        <v>0</v>
      </c>
      <c r="G1061" s="3">
        <f t="shared" si="38"/>
        <v>181956.55151999998</v>
      </c>
      <c r="H1061" s="3">
        <f t="shared" si="35"/>
        <v>0.89999999990686774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1002393.82</v>
      </c>
      <c r="D1062" s="2">
        <f>BILANCA!E57</f>
        <v>504602.28</v>
      </c>
      <c r="E1062" s="2">
        <v>0</v>
      </c>
      <c r="F1062" s="2">
        <v>0</v>
      </c>
      <c r="G1062" s="3">
        <f t="shared" si="38"/>
        <v>104603.11575999999</v>
      </c>
      <c r="H1062" s="3">
        <f t="shared" si="35"/>
        <v>0.46000000007916242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141640.62</v>
      </c>
      <c r="D1067" s="2">
        <f>BILANCA!E62</f>
        <v>707268.26</v>
      </c>
      <c r="E1067" s="2">
        <v>0</v>
      </c>
      <c r="F1067" s="2">
        <v>0</v>
      </c>
      <c r="G1067" s="3">
        <f t="shared" si="38"/>
        <v>88702.096980000002</v>
      </c>
      <c r="H1067" s="3">
        <f t="shared" si="35"/>
        <v>0.64000000001396984</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10248987.959999999</v>
      </c>
      <c r="D1074" s="2">
        <f>BILANCA!E69</f>
        <v>11484126.520000001</v>
      </c>
      <c r="E1074" s="2">
        <v>0</v>
      </c>
      <c r="F1074" s="2">
        <v>0</v>
      </c>
      <c r="G1074" s="3">
        <f t="shared" si="38"/>
        <v>2125903.4240000001</v>
      </c>
      <c r="H1074" s="3">
        <f t="shared" si="35"/>
        <v>0.51999999955296516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2857899.08</v>
      </c>
      <c r="D1075" s="2">
        <f>BILANCA!E70</f>
        <v>3539268.71</v>
      </c>
      <c r="E1075" s="2">
        <v>0</v>
      </c>
      <c r="F1075" s="2">
        <v>0</v>
      </c>
      <c r="G1075" s="3">
        <f t="shared" si="38"/>
        <v>645868.37250000006</v>
      </c>
      <c r="H1075" s="3">
        <f t="shared" si="35"/>
        <v>0.37000000011175871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2857749.08</v>
      </c>
      <c r="D1076" s="2">
        <f>BILANCA!E71</f>
        <v>3539118.71</v>
      </c>
      <c r="E1076" s="2">
        <v>0</v>
      </c>
      <c r="F1076" s="2">
        <v>0</v>
      </c>
      <c r="G1076" s="3">
        <f t="shared" si="38"/>
        <v>655775.10900000005</v>
      </c>
      <c r="H1076" s="3">
        <f t="shared" si="35"/>
        <v>0.37000000011175871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2856990.34</v>
      </c>
      <c r="D1078" s="2">
        <f>BILANCA!E73</f>
        <v>3538837.16</v>
      </c>
      <c r="E1078" s="2">
        <v>0</v>
      </c>
      <c r="F1078" s="2">
        <v>0</v>
      </c>
      <c r="G1078" s="3">
        <f t="shared" si="38"/>
        <v>675557.19688000006</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758.74</v>
      </c>
      <c r="D1080" s="2">
        <f>BILANCA!E75</f>
        <v>281.55</v>
      </c>
      <c r="E1080" s="2">
        <v>0</v>
      </c>
      <c r="F1080" s="2">
        <v>0</v>
      </c>
      <c r="G1080" s="3">
        <f t="shared" si="38"/>
        <v>92.528800000000018</v>
      </c>
      <c r="H1080" s="3">
        <f t="shared" si="35"/>
        <v>0.70999999999997954</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150</v>
      </c>
      <c r="D1085" s="2">
        <f>BILANCA!E80</f>
        <v>150</v>
      </c>
      <c r="E1085" s="2">
        <v>0</v>
      </c>
      <c r="F1085" s="2">
        <v>0</v>
      </c>
      <c r="G1085" s="3">
        <f t="shared" si="38"/>
        <v>33.75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192459.77000000002</v>
      </c>
      <c r="D1087" s="2">
        <f>BILANCA!E82</f>
        <v>266935.17000000004</v>
      </c>
      <c r="E1087" s="2">
        <v>0</v>
      </c>
      <c r="F1087" s="2">
        <v>0</v>
      </c>
      <c r="G1087" s="3">
        <f t="shared" si="38"/>
        <v>55927.418470000004</v>
      </c>
      <c r="H1087" s="3">
        <f t="shared" si="35"/>
        <v>0.40000000002328306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819.86</v>
      </c>
      <c r="D1089" s="2">
        <f>BILANCA!E84</f>
        <v>1389.8600000000001</v>
      </c>
      <c r="E1089" s="2">
        <v>0</v>
      </c>
      <c r="F1089" s="2">
        <v>0</v>
      </c>
      <c r="G1089" s="3">
        <f t="shared" si="38"/>
        <v>284.36682000000002</v>
      </c>
      <c r="H1089" s="3">
        <f t="shared" si="35"/>
        <v>0.27999999999985903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61508.26</v>
      </c>
      <c r="D1090" s="2">
        <f>BILANCA!E85</f>
        <v>78804.37</v>
      </c>
      <c r="E1090" s="2">
        <v>0</v>
      </c>
      <c r="F1090" s="2">
        <v>0</v>
      </c>
      <c r="G1090" s="3">
        <f t="shared" si="38"/>
        <v>17529.36</v>
      </c>
      <c r="H1090" s="3">
        <f t="shared" si="35"/>
        <v>0.62999999999738066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7216.02</v>
      </c>
      <c r="D1091" s="2">
        <f>BILANCA!E86</f>
        <v>7216.02</v>
      </c>
      <c r="E1091" s="2">
        <v>0</v>
      </c>
      <c r="F1091" s="2">
        <v>0</v>
      </c>
      <c r="G1091" s="3">
        <f t="shared" si="38"/>
        <v>1753.4928600000003</v>
      </c>
      <c r="H1091" s="3">
        <f t="shared" si="35"/>
        <v>4.0000000000873115E-2</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137347.67000000001</v>
      </c>
      <c r="D1092" s="2">
        <f>BILANCA!E87</f>
        <v>193956.96000000002</v>
      </c>
      <c r="E1092" s="2">
        <v>0</v>
      </c>
      <c r="F1092" s="2">
        <v>0</v>
      </c>
      <c r="G1092" s="3">
        <f t="shared" si="38"/>
        <v>43071.450380000009</v>
      </c>
      <c r="H1092" s="3">
        <f t="shared" si="35"/>
        <v>0.36999999996623956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103250.02</v>
      </c>
      <c r="D1094" s="2">
        <f>BILANCA!E89</f>
        <v>103250.02</v>
      </c>
      <c r="E1094" s="2">
        <v>0</v>
      </c>
      <c r="F1094" s="2">
        <v>0</v>
      </c>
      <c r="G1094" s="3">
        <f t="shared" si="38"/>
        <v>26019.005040000004</v>
      </c>
      <c r="H1094" s="3">
        <f t="shared" si="35"/>
        <v>4.0000000008149073E-2</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55451.53</v>
      </c>
      <c r="D1095" s="2">
        <f>BILANCA!E90</f>
        <v>55451.53</v>
      </c>
      <c r="E1095" s="2">
        <v>0</v>
      </c>
      <c r="F1095" s="2">
        <v>0</v>
      </c>
      <c r="G1095" s="3">
        <f t="shared" si="38"/>
        <v>14140.140150000003</v>
      </c>
      <c r="H1095" s="3">
        <f t="shared" si="35"/>
        <v>0.94000000000232831</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3992.48</v>
      </c>
      <c r="D1103" s="2">
        <f>BILANCA!E98</f>
        <v>3992.48</v>
      </c>
      <c r="E1103" s="2">
        <v>0</v>
      </c>
      <c r="F1103" s="2">
        <v>0</v>
      </c>
      <c r="G1103" s="3">
        <f t="shared" si="38"/>
        <v>1113.90192</v>
      </c>
      <c r="H1103" s="3">
        <f t="shared" si="41"/>
        <v>0.96000000000003638</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43806.01</v>
      </c>
      <c r="D1104" s="2">
        <f>BILANCA!E99</f>
        <v>43806.01</v>
      </c>
      <c r="E1104" s="2">
        <v>0</v>
      </c>
      <c r="F1104" s="2">
        <v>0</v>
      </c>
      <c r="G1104" s="3">
        <f t="shared" si="38"/>
        <v>12353.294819999999</v>
      </c>
      <c r="H1104" s="3">
        <f t="shared" si="41"/>
        <v>2.0000000004074536E-2</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103250.02</v>
      </c>
      <c r="D1123" s="2">
        <f>BILANCA!E118</f>
        <v>103250.02</v>
      </c>
      <c r="E1123" s="2">
        <v>0</v>
      </c>
      <c r="F1123" s="2">
        <v>0</v>
      </c>
      <c r="G1123" s="3">
        <f t="shared" si="38"/>
        <v>35001.756780000003</v>
      </c>
      <c r="H1123" s="3">
        <f t="shared" si="41"/>
        <v>4.0000000008149073E-2</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6491369.5099999998</v>
      </c>
      <c r="D1140" s="2">
        <f>BILANCA!E135</f>
        <v>6491369.5099999998</v>
      </c>
      <c r="E1140" s="2">
        <v>0</v>
      </c>
      <c r="F1140" s="2">
        <v>0</v>
      </c>
      <c r="G1140" s="3">
        <f t="shared" si="38"/>
        <v>2531634.1089000003</v>
      </c>
      <c r="H1140" s="3">
        <f t="shared" si="41"/>
        <v>0.98000000044703484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6491369.5099999998</v>
      </c>
      <c r="D1141" s="2">
        <f>BILANCA!E136</f>
        <v>6491369.5099999998</v>
      </c>
      <c r="E1141" s="2">
        <v>0</v>
      </c>
      <c r="F1141" s="2">
        <v>0</v>
      </c>
      <c r="G1141" s="3">
        <f t="shared" si="38"/>
        <v>2551108.2174300002</v>
      </c>
      <c r="H1141" s="3">
        <f t="shared" si="41"/>
        <v>0.98000000044703484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7697.92</v>
      </c>
      <c r="D1145" s="2">
        <f>BILANCA!E140</f>
        <v>7697.92</v>
      </c>
      <c r="E1145" s="2">
        <v>0</v>
      </c>
      <c r="F1145" s="2">
        <v>0</v>
      </c>
      <c r="G1145" s="3">
        <f t="shared" si="38"/>
        <v>3117.6576</v>
      </c>
      <c r="H1145" s="3">
        <f t="shared" si="41"/>
        <v>0.15999999999985448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6483671.5899999999</v>
      </c>
      <c r="D1147" s="2">
        <f>BILANCA!E142</f>
        <v>6483671.5899999999</v>
      </c>
      <c r="E1147" s="2">
        <v>0</v>
      </c>
      <c r="F1147" s="2">
        <v>0</v>
      </c>
      <c r="G1147" s="3">
        <f t="shared" si="38"/>
        <v>2664789.0234900001</v>
      </c>
      <c r="H1147" s="3">
        <f t="shared" si="41"/>
        <v>0.82000000029802322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701862.59000000008</v>
      </c>
      <c r="D1152" s="2">
        <f>BILANCA!E147</f>
        <v>1158900.3300000003</v>
      </c>
      <c r="E1152" s="2">
        <v>0</v>
      </c>
      <c r="F1152" s="2">
        <v>0</v>
      </c>
      <c r="G1152" s="3">
        <f t="shared" si="38"/>
        <v>428792.18150000006</v>
      </c>
      <c r="H1152" s="3">
        <f t="shared" si="41"/>
        <v>0.74000000022351742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1058850.9099999999</v>
      </c>
      <c r="D1153" s="2">
        <f>BILANCA!E148</f>
        <v>1363848</v>
      </c>
      <c r="E1153" s="2">
        <v>0</v>
      </c>
      <c r="F1153" s="2">
        <v>0</v>
      </c>
      <c r="G1153" s="3">
        <f t="shared" si="38"/>
        <v>541476.20812999993</v>
      </c>
      <c r="H1153" s="3">
        <f t="shared" si="41"/>
        <v>9.0000000083819032E-2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24636.12</v>
      </c>
      <c r="E1155" s="2">
        <v>0</v>
      </c>
      <c r="F1155" s="2">
        <v>0</v>
      </c>
      <c r="G1155" s="3">
        <f t="shared" si="38"/>
        <v>7144.474799999999</v>
      </c>
      <c r="H1155" s="3">
        <f t="shared" si="41"/>
        <v>0.11999999999898137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24636.12</v>
      </c>
      <c r="E1163" s="2">
        <v>0</v>
      </c>
      <c r="F1163" s="2">
        <v>0</v>
      </c>
      <c r="G1163" s="3">
        <f t="shared" si="38"/>
        <v>7538.6527199999991</v>
      </c>
      <c r="H1163" s="3">
        <f t="shared" si="41"/>
        <v>0.11999999999898137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111764.08</v>
      </c>
      <c r="D1164" s="2">
        <f>BILANCA!E159</f>
        <v>120297.47</v>
      </c>
      <c r="E1164" s="2">
        <v>0</v>
      </c>
      <c r="F1164" s="2">
        <v>0</v>
      </c>
      <c r="G1164" s="3">
        <f t="shared" si="38"/>
        <v>54263.289080000002</v>
      </c>
      <c r="H1164" s="3">
        <f t="shared" si="41"/>
        <v>0.55000000000291038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1375861.4</v>
      </c>
      <c r="D1165" s="2">
        <f>BILANCA!E160</f>
        <v>1354649.23</v>
      </c>
      <c r="E1165" s="2">
        <v>0</v>
      </c>
      <c r="F1165" s="2">
        <v>0</v>
      </c>
      <c r="G1165" s="3">
        <f t="shared" si="38"/>
        <v>633199.77830000001</v>
      </c>
      <c r="H1165" s="3">
        <f t="shared" si="41"/>
        <v>0.62999999988824129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21470.44</v>
      </c>
      <c r="D1166" s="2">
        <f>BILANCA!E161</f>
        <v>3882.58</v>
      </c>
      <c r="E1166" s="2">
        <v>0</v>
      </c>
      <c r="F1166" s="2">
        <v>0</v>
      </c>
      <c r="G1166" s="3">
        <f t="shared" si="38"/>
        <v>4560.7536</v>
      </c>
      <c r="H1166" s="3">
        <f t="shared" si="41"/>
        <v>0.85999999999876309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19301</v>
      </c>
      <c r="E1167" s="2">
        <v>0</v>
      </c>
      <c r="F1167" s="2">
        <v>0</v>
      </c>
      <c r="G1167" s="3">
        <f t="shared" si="38"/>
        <v>6060.5140000000001</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1982.96</v>
      </c>
      <c r="D1168" s="2">
        <f>BILANCA!E163</f>
        <v>4942.96</v>
      </c>
      <c r="E1168" s="2">
        <v>0</v>
      </c>
      <c r="F1168" s="2">
        <v>0</v>
      </c>
      <c r="G1168" s="3">
        <f t="shared" si="38"/>
        <v>1875.2830400000003</v>
      </c>
      <c r="H1168" s="3">
        <f t="shared" si="41"/>
        <v>7.999999999992724E-2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1868067.2</v>
      </c>
      <c r="D1169" s="2">
        <f>BILANCA!E164</f>
        <v>1732657.03</v>
      </c>
      <c r="E1169" s="2">
        <v>0</v>
      </c>
      <c r="F1169" s="2">
        <v>0</v>
      </c>
      <c r="G1169" s="3">
        <f t="shared" si="38"/>
        <v>848007.62033999991</v>
      </c>
      <c r="H1169" s="3">
        <f t="shared" si="41"/>
        <v>0.22999999998137355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5397.01</v>
      </c>
      <c r="D1170" s="2">
        <f>BILANCA!E165</f>
        <v>4842.8</v>
      </c>
      <c r="E1170" s="2">
        <v>0</v>
      </c>
      <c r="F1170" s="2">
        <v>0</v>
      </c>
      <c r="G1170" s="3">
        <f t="shared" si="38"/>
        <v>2413.2175999999999</v>
      </c>
      <c r="H1170" s="3">
        <f t="shared" si="41"/>
        <v>0.21000000000003638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5397.01</v>
      </c>
      <c r="D1172" s="2">
        <f>BILANCA!E167</f>
        <v>4842.8</v>
      </c>
      <c r="E1172" s="2">
        <v>0</v>
      </c>
      <c r="F1172" s="2">
        <v>0</v>
      </c>
      <c r="G1172" s="3">
        <f t="shared" si="38"/>
        <v>2443.3828200000003</v>
      </c>
      <c r="H1172" s="3">
        <f t="shared" si="41"/>
        <v>0.21000000000003638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22810</v>
      </c>
      <c r="E1176" s="2">
        <v>0</v>
      </c>
      <c r="F1176" s="2">
        <v>0</v>
      </c>
      <c r="G1176" s="3">
        <f t="shared" si="38"/>
        <v>7572.92</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22810</v>
      </c>
      <c r="E1178" s="2">
        <v>0</v>
      </c>
      <c r="F1178" s="2">
        <v>0</v>
      </c>
      <c r="G1178" s="3">
        <f t="shared" si="38"/>
        <v>7664.1600000000008</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35616101.520000003</v>
      </c>
      <c r="D1180" s="2">
        <f>BILANCA!E176</f>
        <v>38017269.479999997</v>
      </c>
      <c r="E1180" s="2">
        <v>0</v>
      </c>
      <c r="F1180" s="2">
        <v>0</v>
      </c>
      <c r="G1180" s="3">
        <f t="shared" si="38"/>
        <v>18980608.8816</v>
      </c>
      <c r="H1180" s="3">
        <f t="shared" si="41"/>
        <v>0.95999999344348907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2517477.48</v>
      </c>
      <c r="D1181" s="2">
        <f>BILANCA!E177</f>
        <v>2037479.1500000001</v>
      </c>
      <c r="E1181" s="2">
        <v>0</v>
      </c>
      <c r="F1181" s="2">
        <v>0</v>
      </c>
      <c r="G1181" s="3">
        <f t="shared" si="38"/>
        <v>1127306.5183800003</v>
      </c>
      <c r="H1181" s="3">
        <f t="shared" si="41"/>
        <v>0.63000000012107193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928676.77</v>
      </c>
      <c r="D1182" s="2">
        <f>BILANCA!E178</f>
        <v>752339.87000000011</v>
      </c>
      <c r="E1182" s="2">
        <v>0</v>
      </c>
      <c r="F1182" s="2">
        <v>0</v>
      </c>
      <c r="G1182" s="3">
        <f t="shared" si="38"/>
        <v>418537.31972000003</v>
      </c>
      <c r="H1182" s="3">
        <f t="shared" si="41"/>
        <v>0.35999999986961484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246916</v>
      </c>
      <c r="D1183" s="2">
        <f>BILANCA!E179</f>
        <v>277658.69000000006</v>
      </c>
      <c r="E1183" s="2">
        <v>0</v>
      </c>
      <c r="F1183" s="2">
        <v>0</v>
      </c>
      <c r="G1183" s="3">
        <f t="shared" si="38"/>
        <v>138786.37474</v>
      </c>
      <c r="H1183" s="3">
        <f t="shared" si="41"/>
        <v>0.30999999993946403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452144.4</v>
      </c>
      <c r="D1184" s="2">
        <f>BILANCA!E180</f>
        <v>290902.73</v>
      </c>
      <c r="E1184" s="2">
        <v>0</v>
      </c>
      <c r="F1184" s="2">
        <v>0</v>
      </c>
      <c r="G1184" s="3">
        <f t="shared" si="38"/>
        <v>179907.27564000001</v>
      </c>
      <c r="H1184" s="3">
        <f t="shared" si="41"/>
        <v>0.67000000004190952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2520.0300000000002</v>
      </c>
      <c r="D1185" s="2">
        <f>BILANCA!E181</f>
        <v>3320.76</v>
      </c>
      <c r="E1185" s="2">
        <v>0</v>
      </c>
      <c r="F1185" s="2">
        <v>0</v>
      </c>
      <c r="G1185" s="3">
        <f t="shared" si="38"/>
        <v>1603.27125</v>
      </c>
      <c r="H1185" s="3">
        <f t="shared" si="41"/>
        <v>0.26999999999998181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2520.0300000000002</v>
      </c>
      <c r="D1188" s="2">
        <f>BILANCA!E184</f>
        <v>3320.76</v>
      </c>
      <c r="E1188" s="2">
        <v>0</v>
      </c>
      <c r="F1188" s="2">
        <v>0</v>
      </c>
      <c r="G1188" s="3">
        <f t="shared" si="38"/>
        <v>1630.7559000000001</v>
      </c>
      <c r="H1188" s="3">
        <f t="shared" si="41"/>
        <v>0.26999999999998181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30119.15</v>
      </c>
      <c r="D1189" s="2">
        <f>BILANCA!E185</f>
        <v>4346.29</v>
      </c>
      <c r="E1189" s="2">
        <v>0</v>
      </c>
      <c r="F1189" s="2">
        <v>0</v>
      </c>
      <c r="G1189" s="3">
        <f t="shared" si="38"/>
        <v>6947.2996699999994</v>
      </c>
      <c r="H1189" s="3">
        <f t="shared" si="41"/>
        <v>0.44000000000141881</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2949.85</v>
      </c>
      <c r="D1190" s="2">
        <f>BILANCA!E186</f>
        <v>8516.93</v>
      </c>
      <c r="E1190" s="2">
        <v>0</v>
      </c>
      <c r="F1190" s="2">
        <v>0</v>
      </c>
      <c r="G1190" s="3">
        <f>B1190/1000*C1190+B1190/500*D1190</f>
        <v>3597.0677999999998</v>
      </c>
      <c r="H1190" s="3">
        <f>ABS(C1190-ROUND(C1190,0))+ABS(D1190-ROUND(D1190,0))</f>
        <v>0.21999999999979991</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2949.85</v>
      </c>
      <c r="D1193" s="2">
        <f>BILANCA!E189</f>
        <v>0</v>
      </c>
      <c r="E1193" s="2">
        <v>0</v>
      </c>
      <c r="F1193" s="2">
        <v>0</v>
      </c>
      <c r="G1193" s="3">
        <f t="shared" si="42"/>
        <v>539.82254999999998</v>
      </c>
      <c r="H1193" s="3">
        <f t="shared" si="43"/>
        <v>0.15000000000009095</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8516.93</v>
      </c>
      <c r="E1194" s="2">
        <v>0</v>
      </c>
      <c r="F1194" s="2">
        <v>0</v>
      </c>
      <c r="G1194" s="3">
        <f t="shared" si="42"/>
        <v>3134.2302399999999</v>
      </c>
      <c r="H1194" s="3">
        <f t="shared" si="43"/>
        <v>6.9999999999708962E-2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18029.150000000001</v>
      </c>
      <c r="D1198" s="2">
        <f>BILANCA!E194</f>
        <v>26344.25</v>
      </c>
      <c r="E1198" s="2">
        <v>0</v>
      </c>
      <c r="F1198" s="2">
        <v>0</v>
      </c>
      <c r="G1198" s="3">
        <f t="shared" si="38"/>
        <v>13294.9182</v>
      </c>
      <c r="H1198" s="3">
        <f t="shared" si="41"/>
        <v>0.40000000000145519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5225</v>
      </c>
      <c r="D1199" s="2">
        <f>BILANCA!E195</f>
        <v>500</v>
      </c>
      <c r="E1199" s="2">
        <v>0</v>
      </c>
      <c r="F1199" s="2">
        <v>0</v>
      </c>
      <c r="G1199" s="3">
        <f t="shared" si="38"/>
        <v>1176.5250000000001</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170773.19</v>
      </c>
      <c r="D1200" s="2">
        <f>BILANCA!E196</f>
        <v>140750.22</v>
      </c>
      <c r="E1200" s="2">
        <v>0</v>
      </c>
      <c r="F1200" s="2">
        <v>0</v>
      </c>
      <c r="G1200" s="3">
        <f t="shared" si="38"/>
        <v>85931.989700000006</v>
      </c>
      <c r="H1200" s="3">
        <f t="shared" si="41"/>
        <v>0.41000000000349246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715002.74</v>
      </c>
      <c r="D1201" s="2">
        <f>BILANCA!E197</f>
        <v>581279.36</v>
      </c>
      <c r="E1201" s="2">
        <v>0</v>
      </c>
      <c r="F1201" s="2">
        <v>0</v>
      </c>
      <c r="G1201" s="3">
        <f t="shared" si="38"/>
        <v>358614.23886000004</v>
      </c>
      <c r="H1201" s="3">
        <f t="shared" si="41"/>
        <v>0.61999999999534339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34750</v>
      </c>
      <c r="E1202" s="2">
        <v>0</v>
      </c>
      <c r="F1202" s="2">
        <v>0</v>
      </c>
      <c r="G1202" s="3">
        <f t="shared" ref="G1202:G1206" si="44">B1202/1000*C1202+B1202/500*D1202</f>
        <v>13344</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615721.24</v>
      </c>
      <c r="D1203" s="2">
        <f>BILANCA!E199</f>
        <v>469006.27</v>
      </c>
      <c r="E1203" s="2">
        <v>0</v>
      </c>
      <c r="F1203" s="2">
        <v>0</v>
      </c>
      <c r="G1203" s="3">
        <f t="shared" si="44"/>
        <v>299870.61953999999</v>
      </c>
      <c r="H1203" s="3">
        <f t="shared" si="45"/>
        <v>0.51000000000931323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99281.5</v>
      </c>
      <c r="D1206" s="2">
        <f>BILANCA!E202</f>
        <v>77523.09</v>
      </c>
      <c r="E1206" s="2">
        <v>0</v>
      </c>
      <c r="F1206" s="2">
        <v>0</v>
      </c>
      <c r="G1206" s="3">
        <f t="shared" si="44"/>
        <v>49848.225279999999</v>
      </c>
      <c r="H1206" s="3">
        <f t="shared" si="45"/>
        <v>0.58999999999650754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815390.84</v>
      </c>
      <c r="D1223" s="2">
        <f>BILANCA!E219</f>
        <v>643729.6</v>
      </c>
      <c r="E1223" s="2">
        <v>0</v>
      </c>
      <c r="F1223" s="2">
        <v>0</v>
      </c>
      <c r="G1223" s="3">
        <f t="shared" si="38"/>
        <v>447907.05851999996</v>
      </c>
      <c r="H1223" s="3">
        <f t="shared" si="41"/>
        <v>0.56000000005587935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815390.84</v>
      </c>
      <c r="D1224" s="2">
        <f>BILANCA!E220</f>
        <v>643729.6</v>
      </c>
      <c r="E1224" s="2">
        <v>0</v>
      </c>
      <c r="F1224" s="2">
        <v>0</v>
      </c>
      <c r="G1224" s="3">
        <f t="shared" si="38"/>
        <v>450009.90855999995</v>
      </c>
      <c r="H1224" s="3">
        <f t="shared" si="41"/>
        <v>0.56000000005587935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815390.84</v>
      </c>
      <c r="D1231" s="2">
        <f>BILANCA!E227</f>
        <v>643729.6</v>
      </c>
      <c r="E1231" s="2">
        <v>0</v>
      </c>
      <c r="F1231" s="2">
        <v>0</v>
      </c>
      <c r="G1231" s="3">
        <f t="shared" si="38"/>
        <v>464729.85884</v>
      </c>
      <c r="H1231" s="3">
        <f t="shared" si="41"/>
        <v>0.56000000005587935</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36287.130000000005</v>
      </c>
      <c r="D1251" s="2">
        <f>BILANCA!E247</f>
        <v>32720.32</v>
      </c>
      <c r="E1251" s="2">
        <v>0</v>
      </c>
      <c r="F1251" s="2">
        <v>0</v>
      </c>
      <c r="G1251" s="3">
        <f>B1251/1000*C1251+B1251/500*D1251</f>
        <v>24516.39257</v>
      </c>
      <c r="H1251" s="3">
        <f>ABS(C1251-ROUND(C1251,0))+ABS(D1251-ROUND(D1251,0))</f>
        <v>0.45000000000436557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22120</v>
      </c>
      <c r="D1252" s="2">
        <f>BILANCA!E248</f>
        <v>27410</v>
      </c>
      <c r="E1252" s="2">
        <v>0</v>
      </c>
      <c r="F1252" s="2">
        <v>0</v>
      </c>
      <c r="G1252" s="3">
        <f t="shared" si="38"/>
        <v>18619.48</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22120</v>
      </c>
      <c r="D1253" s="2">
        <f>BILANCA!E249</f>
        <v>27410</v>
      </c>
      <c r="E1253" s="2">
        <v>0</v>
      </c>
      <c r="F1253" s="2">
        <v>0</v>
      </c>
      <c r="G1253" s="3">
        <f t="shared" si="38"/>
        <v>18696.419999999998</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33098624.040000007</v>
      </c>
      <c r="D1255" s="2">
        <f>BILANCA!E251</f>
        <v>35979790.329999998</v>
      </c>
      <c r="E1255" s="2">
        <v>0</v>
      </c>
      <c r="F1255" s="2">
        <v>0</v>
      </c>
      <c r="G1255" s="3">
        <f t="shared" si="38"/>
        <v>25739260.151500002</v>
      </c>
      <c r="H1255" s="3">
        <f t="shared" si="41"/>
        <v>0.37000000476837158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31170126.350000001</v>
      </c>
      <c r="D1256" s="2">
        <f>BILANCA!E252</f>
        <v>32509874.800000001</v>
      </c>
      <c r="E1256" s="2">
        <v>0</v>
      </c>
      <c r="F1256" s="2">
        <v>0</v>
      </c>
      <c r="G1256" s="3">
        <f t="shared" si="38"/>
        <v>23662709.4837</v>
      </c>
      <c r="H1256" s="3">
        <f t="shared" si="41"/>
        <v>0.55000000074505806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31985517.190000001</v>
      </c>
      <c r="D1257" s="2">
        <f>BILANCA!E253</f>
        <v>33153604.400000002</v>
      </c>
      <c r="E1257" s="2">
        <v>0</v>
      </c>
      <c r="F1257" s="2">
        <v>0</v>
      </c>
      <c r="G1257" s="3">
        <f t="shared" si="38"/>
        <v>24278303.319530003</v>
      </c>
      <c r="H1257" s="3">
        <f t="shared" si="41"/>
        <v>0.59000000357627869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815390.84</v>
      </c>
      <c r="D1258" s="2">
        <f>BILANCA!E254</f>
        <v>643729.6</v>
      </c>
      <c r="E1258" s="2">
        <v>0</v>
      </c>
      <c r="F1258" s="2">
        <v>0</v>
      </c>
      <c r="G1258" s="3">
        <f t="shared" si="38"/>
        <v>521506.80991999991</v>
      </c>
      <c r="H1258" s="3">
        <f t="shared" si="41"/>
        <v>0.56000000005587935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1230696.67</v>
      </c>
      <c r="D1259" s="2">
        <f>BILANCA!E255</f>
        <v>2316627.59</v>
      </c>
      <c r="E1259" s="2">
        <v>0</v>
      </c>
      <c r="F1259" s="2">
        <v>0</v>
      </c>
      <c r="G1259" s="3">
        <f t="shared" si="38"/>
        <v>1460124.0106499998</v>
      </c>
      <c r="H1259" s="3">
        <f t="shared" si="41"/>
        <v>0.74000000022351742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3129935.82</v>
      </c>
      <c r="D1260" s="2">
        <f>BILANCA!E256</f>
        <v>3940876.05</v>
      </c>
      <c r="E1260" s="2">
        <v>0</v>
      </c>
      <c r="F1260" s="2">
        <v>0</v>
      </c>
      <c r="G1260" s="3">
        <f t="shared" si="38"/>
        <v>2752921.98</v>
      </c>
      <c r="H1260" s="3">
        <f t="shared" si="41"/>
        <v>0.22999999998137355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3129935.82</v>
      </c>
      <c r="D1261" s="2">
        <f>BILANCA!E257</f>
        <v>3940876.05</v>
      </c>
      <c r="E1261" s="2">
        <v>0</v>
      </c>
      <c r="F1261" s="2">
        <v>0</v>
      </c>
      <c r="G1261" s="3">
        <f t="shared" si="38"/>
        <v>2763933.6679199999</v>
      </c>
      <c r="H1261" s="3">
        <f t="shared" si="41"/>
        <v>0.22999999998137355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1899239.15</v>
      </c>
      <c r="D1264" s="2">
        <f>BILANCA!E260</f>
        <v>1624248.46</v>
      </c>
      <c r="E1264" s="2">
        <v>0</v>
      </c>
      <c r="F1264" s="2">
        <v>0</v>
      </c>
      <c r="G1264" s="3">
        <f t="shared" si="38"/>
        <v>1307524.96178</v>
      </c>
      <c r="H1264" s="3">
        <f t="shared" si="41"/>
        <v>0.60999999986961484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1681861.16</v>
      </c>
      <c r="D1266" s="2">
        <f>BILANCA!E262</f>
        <v>1447314.93</v>
      </c>
      <c r="E1266" s="2">
        <v>0</v>
      </c>
      <c r="F1266" s="2">
        <v>0</v>
      </c>
      <c r="G1266" s="3">
        <f t="shared" si="38"/>
        <v>1171581.7011199999</v>
      </c>
      <c r="H1266" s="3">
        <f t="shared" si="41"/>
        <v>0.22999999998137355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217377.99</v>
      </c>
      <c r="D1267" s="2">
        <f>BILANCA!E263</f>
        <v>176933.53</v>
      </c>
      <c r="E1267" s="2">
        <v>0</v>
      </c>
      <c r="F1267" s="2">
        <v>0</v>
      </c>
      <c r="G1267" s="3">
        <f t="shared" si="38"/>
        <v>146809.97785</v>
      </c>
      <c r="H1267" s="3">
        <f t="shared" si="41"/>
        <v>0.48000000001047738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695623.10000000009</v>
      </c>
      <c r="D1278" s="2">
        <f>BILANCA!E274</f>
        <v>1151814.33</v>
      </c>
      <c r="E1278" s="2">
        <v>0</v>
      </c>
      <c r="F1278" s="2">
        <v>0</v>
      </c>
      <c r="G1278" s="3">
        <f t="shared" si="38"/>
        <v>803799.47168000008</v>
      </c>
      <c r="H1278" s="3">
        <f t="shared" si="41"/>
        <v>0.43000000016763806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319641.28000000003</v>
      </c>
      <c r="D1279" s="2">
        <f>BILANCA!E275</f>
        <v>709327.59</v>
      </c>
      <c r="E1279" s="2">
        <v>0</v>
      </c>
      <c r="F1279" s="2">
        <v>0</v>
      </c>
      <c r="G1279" s="3">
        <f t="shared" ref="G1279:G1294" si="48">B1279/1000*C1279+B1279/500*D1279</f>
        <v>467601.74774000002</v>
      </c>
      <c r="H1279" s="3">
        <f t="shared" ref="H1279:H1294" si="49">ABS(C1279-ROUND(C1279,0))+ABS(D1279-ROUND(D1279,0))</f>
        <v>0.69000000006053597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79193.209999999992</v>
      </c>
      <c r="E1281" s="2">
        <v>0</v>
      </c>
      <c r="F1281" s="2">
        <v>0</v>
      </c>
      <c r="G1281" s="3">
        <f t="shared" si="48"/>
        <v>42922.719819999998</v>
      </c>
      <c r="H1281" s="3">
        <f t="shared" si="49"/>
        <v>0.20999999999185093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54557.09</v>
      </c>
      <c r="E1286" s="2">
        <v>0</v>
      </c>
      <c r="F1286" s="2">
        <v>0</v>
      </c>
      <c r="G1286" s="3">
        <f t="shared" si="48"/>
        <v>30115.51368</v>
      </c>
      <c r="H1286" s="3">
        <f t="shared" si="49"/>
        <v>8.999999999650754E-2</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24636.12</v>
      </c>
      <c r="E1289" s="2">
        <v>0</v>
      </c>
      <c r="F1289" s="2">
        <v>0</v>
      </c>
      <c r="G1289" s="3">
        <f t="shared" si="48"/>
        <v>13746.954960000001</v>
      </c>
      <c r="H1289" s="3">
        <f t="shared" si="49"/>
        <v>0.11999999999898137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12636.11</v>
      </c>
      <c r="D1290" s="2">
        <f>BILANCA!E286</f>
        <v>18176.64</v>
      </c>
      <c r="E1290" s="2">
        <v>0</v>
      </c>
      <c r="F1290" s="2">
        <v>0</v>
      </c>
      <c r="G1290" s="3">
        <f t="shared" si="48"/>
        <v>13717.029200000001</v>
      </c>
      <c r="H1290" s="3">
        <f t="shared" si="49"/>
        <v>0.47000000000116415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339958.91000000003</v>
      </c>
      <c r="D1291" s="2">
        <f>BILANCA!E287</f>
        <v>317093.15000000002</v>
      </c>
      <c r="E1291" s="2">
        <v>0</v>
      </c>
      <c r="F1291" s="2">
        <v>0</v>
      </c>
      <c r="G1291" s="3">
        <f t="shared" si="48"/>
        <v>273734.80401000002</v>
      </c>
      <c r="H1291" s="3">
        <f t="shared" si="49"/>
        <v>0.23999999999068677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3789.09</v>
      </c>
      <c r="D1292" s="2">
        <f>BILANCA!E288</f>
        <v>3779.7099999999996</v>
      </c>
      <c r="E1292" s="2">
        <v>0</v>
      </c>
      <c r="F1292" s="2">
        <v>0</v>
      </c>
      <c r="G1292" s="3">
        <f t="shared" si="48"/>
        <v>3200.2798199999997</v>
      </c>
      <c r="H1292" s="3">
        <f t="shared" si="49"/>
        <v>0.38000000000056389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17614.75</v>
      </c>
      <c r="D1293" s="2">
        <f>BILANCA!E289</f>
        <v>19301.07</v>
      </c>
      <c r="E1293" s="2">
        <v>0</v>
      </c>
      <c r="F1293" s="2">
        <v>0</v>
      </c>
      <c r="G1293" s="3">
        <f t="shared" si="48"/>
        <v>15909.379869999999</v>
      </c>
      <c r="H1293" s="3">
        <f t="shared" si="49"/>
        <v>0.31999999999970896</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1982.96</v>
      </c>
      <c r="D1294" s="2">
        <f>BILANCA!E290</f>
        <v>4942.96</v>
      </c>
      <c r="E1294" s="2">
        <v>0</v>
      </c>
      <c r="F1294" s="2">
        <v>0</v>
      </c>
      <c r="G1294" s="3">
        <f t="shared" si="48"/>
        <v>3370.7619199999999</v>
      </c>
      <c r="H1294" s="3">
        <f t="shared" si="49"/>
        <v>7.999999999992724E-2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2177.92</v>
      </c>
      <c r="D1295" s="2">
        <f>BILANCA!E291</f>
        <v>1473.61</v>
      </c>
      <c r="E1295" s="2">
        <v>0</v>
      </c>
      <c r="F1295" s="2">
        <v>0</v>
      </c>
      <c r="G1295" s="3">
        <f t="shared" si="38"/>
        <v>1460.6648999999998</v>
      </c>
      <c r="H1295" s="3">
        <f t="shared" si="41"/>
        <v>0.47000000000002728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2177.92</v>
      </c>
      <c r="D1297" s="2">
        <f>BILANCA!E293</f>
        <v>1473.61</v>
      </c>
      <c r="E1297" s="2">
        <v>0</v>
      </c>
      <c r="F1297" s="2">
        <v>0</v>
      </c>
      <c r="G1297" s="3">
        <f t="shared" si="50"/>
        <v>1470.91518</v>
      </c>
      <c r="H1297" s="3">
        <f t="shared" si="51"/>
        <v>0.47000000000002728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9983280.8599999994</v>
      </c>
      <c r="D1301" s="2">
        <f>BILANCA!E297</f>
        <v>11649011.41</v>
      </c>
      <c r="E1301" s="2">
        <v>0</v>
      </c>
      <c r="F1301" s="2">
        <v>0</v>
      </c>
      <c r="G1301" s="3">
        <f t="shared" si="38"/>
        <v>9684859.3708800003</v>
      </c>
      <c r="H1301" s="3">
        <f t="shared" si="41"/>
        <v>0.55000000074505806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9983280.8599999994</v>
      </c>
      <c r="D1302" s="2">
        <f>BILANCA!E298</f>
        <v>11649011.41</v>
      </c>
      <c r="E1302" s="2">
        <v>0</v>
      </c>
      <c r="F1302" s="2">
        <v>0</v>
      </c>
      <c r="G1302" s="3">
        <f t="shared" si="38"/>
        <v>9718140.6745599993</v>
      </c>
      <c r="H1302" s="3">
        <f t="shared" si="41"/>
        <v>0.55000000074505806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103250.02</v>
      </c>
      <c r="D1303" s="2">
        <f>BILANCA!E300</f>
        <v>103250.02</v>
      </c>
      <c r="E1303" s="2">
        <v>0</v>
      </c>
      <c r="F1303" s="2">
        <v>0</v>
      </c>
      <c r="G1303" s="3">
        <f t="shared" si="38"/>
        <v>90756.76758</v>
      </c>
      <c r="H1303" s="3">
        <f t="shared" si="41"/>
        <v>4.0000000008149073E-2</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2118015.7000000002</v>
      </c>
      <c r="D1305" s="2">
        <f>BILANCA!E302</f>
        <v>2407084.7899999996</v>
      </c>
      <c r="E1305" s="2">
        <v>0</v>
      </c>
      <c r="F1305" s="2">
        <v>0</v>
      </c>
      <c r="G1305" s="3">
        <f t="shared" si="38"/>
        <v>2044994.6575999996</v>
      </c>
      <c r="H1305" s="3">
        <f t="shared" si="41"/>
        <v>0.51000000024214387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451914.09</v>
      </c>
      <c r="D1306" s="2">
        <f>BILANCA!E303</f>
        <v>484472.56999999995</v>
      </c>
      <c r="E1306" s="2">
        <v>0</v>
      </c>
      <c r="F1306" s="2">
        <v>0</v>
      </c>
      <c r="G1306" s="3">
        <f t="shared" si="38"/>
        <v>420574.33207999996</v>
      </c>
      <c r="H1306" s="3">
        <f t="shared" si="41"/>
        <v>0.52000000007683411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75815.078000000009</v>
      </c>
      <c r="E1307" s="2">
        <v>0</v>
      </c>
      <c r="F1307" s="2">
        <v>0</v>
      </c>
      <c r="G1307" s="3">
        <f>B1307/1000*C1307+B1307/500*D1307</f>
        <v>45034.156332000006</v>
      </c>
      <c r="H1307" s="3">
        <f>ABS(C1307-ROUND(C1307,0))+ABS(D1307-ROUND(D1307,0))</f>
        <v>7.8000000008614734E-2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3973.41</v>
      </c>
      <c r="D1308" s="2">
        <f>BILANCA!E305</f>
        <v>4149.88</v>
      </c>
      <c r="E1308" s="2">
        <v>0</v>
      </c>
      <c r="F1308" s="2">
        <v>0</v>
      </c>
      <c r="G1308" s="3">
        <f t="shared" ref="G1308:G1581" si="52">B1308/1000*C1308+B1308/500*D1308</f>
        <v>3657.4046600000001</v>
      </c>
      <c r="H1308" s="3">
        <f t="shared" si="41"/>
        <v>0.52999999999974534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1423.6</v>
      </c>
      <c r="D1309" s="2">
        <f>BILANCA!E306</f>
        <v>692.92</v>
      </c>
      <c r="E1309" s="2">
        <v>0</v>
      </c>
      <c r="F1309" s="2">
        <v>0</v>
      </c>
      <c r="G1309" s="3">
        <f t="shared" si="52"/>
        <v>840.02255999999988</v>
      </c>
      <c r="H1309" s="3">
        <f t="shared" si="41"/>
        <v>0.48000000000013188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2663.5400000000004</v>
      </c>
      <c r="E1310" s="2">
        <v>0</v>
      </c>
      <c r="F1310" s="2">
        <v>0</v>
      </c>
      <c r="G1310" s="3">
        <f>B1310/1000*C1310+B1310/500*D1310</f>
        <v>1598.1240000000003</v>
      </c>
      <c r="H1310" s="3">
        <f>ABS(C1310-ROUND(C1310,0))+ABS(D1310-ROUND(D1310,0))</f>
        <v>0.45999999999958163</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2556.4699999999998</v>
      </c>
      <c r="D1311" s="2">
        <f>BILANCA!E308</f>
        <v>8981.7199999999993</v>
      </c>
      <c r="E1311" s="2">
        <v>0</v>
      </c>
      <c r="F1311" s="2">
        <v>0</v>
      </c>
      <c r="G1311" s="3">
        <f t="shared" si="52"/>
        <v>6176.4929099999999</v>
      </c>
      <c r="H1311" s="3">
        <f t="shared" si="41"/>
        <v>0.75000000000045475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286.33</v>
      </c>
      <c r="D1312" s="2">
        <f>BILANCA!E309</f>
        <v>48870.13</v>
      </c>
      <c r="E1312" s="2">
        <v>0</v>
      </c>
      <c r="F1312" s="2">
        <v>0</v>
      </c>
      <c r="G1312" s="3">
        <f t="shared" si="52"/>
        <v>29604.030179999998</v>
      </c>
      <c r="H1312" s="3">
        <f t="shared" si="41"/>
        <v>0.45999999999736474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134504.87</v>
      </c>
      <c r="D1314" s="2">
        <f>BILANCA!E311</f>
        <v>136105.10999999999</v>
      </c>
      <c r="E1314" s="2">
        <v>0</v>
      </c>
      <c r="F1314" s="2">
        <v>0</v>
      </c>
      <c r="G1314" s="3">
        <f t="shared" si="52"/>
        <v>123641.38735999999</v>
      </c>
      <c r="H1314" s="3">
        <f t="shared" si="41"/>
        <v>0.23999999999068677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54541.57</v>
      </c>
      <c r="D1339" s="2">
        <f>BILANCA!E336</f>
        <v>93363.39</v>
      </c>
      <c r="E1339" s="2">
        <v>0</v>
      </c>
      <c r="F1339" s="2">
        <v>0</v>
      </c>
      <c r="G1339" s="3">
        <f t="shared" si="52"/>
        <v>79377.287150000004</v>
      </c>
      <c r="H1339" s="3">
        <f t="shared" si="41"/>
        <v>0.81999999999970896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874135.2</v>
      </c>
      <c r="D1340" s="2">
        <f>BILANCA!E337</f>
        <v>658976.48</v>
      </c>
      <c r="E1340" s="2">
        <v>0</v>
      </c>
      <c r="F1340" s="2">
        <v>0</v>
      </c>
      <c r="G1340" s="3">
        <f t="shared" si="52"/>
        <v>723389.09279999998</v>
      </c>
      <c r="H1340" s="3">
        <f t="shared" si="41"/>
        <v>0.67999999993480742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80194.759999999995</v>
      </c>
      <c r="D1341" s="2">
        <f>BILANCA!E338</f>
        <v>142490.00999999998</v>
      </c>
      <c r="E1341" s="2">
        <v>0</v>
      </c>
      <c r="F1341" s="2">
        <v>0</v>
      </c>
      <c r="G1341" s="3">
        <f t="shared" si="52"/>
        <v>120872.85217999999</v>
      </c>
      <c r="H1341" s="3">
        <f t="shared" si="41"/>
        <v>0.24999999998544808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634807.98</v>
      </c>
      <c r="D1342" s="2">
        <f>BILANCA!E339</f>
        <v>438789.35000000003</v>
      </c>
      <c r="E1342" s="2">
        <v>0</v>
      </c>
      <c r="F1342" s="2">
        <v>0</v>
      </c>
      <c r="G1342" s="3">
        <f t="shared" si="52"/>
        <v>502112.37776000006</v>
      </c>
      <c r="H1342" s="3">
        <f t="shared" si="41"/>
        <v>0.37000000005355105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815390.84</v>
      </c>
      <c r="D1345" s="2">
        <f>BILANCA!E342</f>
        <v>0</v>
      </c>
      <c r="E1345" s="2">
        <v>0</v>
      </c>
      <c r="F1345" s="2">
        <v>0</v>
      </c>
      <c r="G1345" s="3">
        <f t="shared" si="52"/>
        <v>273155.9314</v>
      </c>
      <c r="H1345" s="3">
        <f t="shared" si="41"/>
        <v>0.16000000003259629</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643729.6</v>
      </c>
      <c r="E1346" s="2">
        <v>0</v>
      </c>
      <c r="F1346" s="2">
        <v>0</v>
      </c>
      <c r="G1346" s="3">
        <f t="shared" si="52"/>
        <v>432586.29120000004</v>
      </c>
      <c r="H1346" s="3">
        <f t="shared" si="41"/>
        <v>0.40000000002328306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38004.43</v>
      </c>
      <c r="D1347" s="2">
        <f>BILANCA!E344</f>
        <v>28871.57</v>
      </c>
      <c r="E1347" s="2">
        <v>0</v>
      </c>
      <c r="F1347" s="2">
        <v>0</v>
      </c>
      <c r="G1347" s="3">
        <f t="shared" si="52"/>
        <v>32266.931090000002</v>
      </c>
      <c r="H1347" s="3">
        <f t="shared" si="41"/>
        <v>0.86000000000058208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34309.760000000002</v>
      </c>
      <c r="D1370" s="2">
        <f>BILANCA!E367</f>
        <v>29147</v>
      </c>
      <c r="E1370" s="2">
        <v>0</v>
      </c>
      <c r="F1370" s="2">
        <v>0</v>
      </c>
      <c r="G1370" s="3">
        <f t="shared" si="57"/>
        <v>33337.353600000002</v>
      </c>
      <c r="H1370" s="3">
        <f t="shared" si="58"/>
        <v>0.23999999999796273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1977.37</v>
      </c>
      <c r="D1371" s="2">
        <f>BILANCA!E368</f>
        <v>3573.32</v>
      </c>
      <c r="E1371" s="2">
        <v>0</v>
      </c>
      <c r="F1371" s="2">
        <v>0</v>
      </c>
      <c r="G1371" s="3">
        <f t="shared" si="57"/>
        <v>3293.7676100000003</v>
      </c>
      <c r="H1371" s="3">
        <f t="shared" si="58"/>
        <v>0.69000000000005457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9360241.4100000001</v>
      </c>
      <c r="D1390" s="2">
        <f>BILANCA!E387</f>
        <v>10288237.48</v>
      </c>
      <c r="E1390" s="2">
        <v>0</v>
      </c>
      <c r="F1390" s="2">
        <v>0</v>
      </c>
      <c r="G1390" s="3">
        <f t="shared" ref="G1390:G1399" si="61">B1390/1000*C1390+B1390/500*D1390</f>
        <v>11375952.220600002</v>
      </c>
      <c r="H1390" s="3">
        <f t="shared" ref="H1390:H1399" si="62">ABS(C1390-ROUND(C1390,0))+ABS(D1390-ROUND(D1390,0))</f>
        <v>0.89000000059604645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898051.05</v>
      </c>
      <c r="E1395" s="2">
        <v>0</v>
      </c>
      <c r="F1395" s="2">
        <v>0</v>
      </c>
      <c r="G1395" s="3">
        <f t="shared" si="61"/>
        <v>691499.30850000004</v>
      </c>
      <c r="H1395" s="3">
        <f t="shared" si="62"/>
        <v>5.0000000046566129E-2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623039.44999999995</v>
      </c>
      <c r="D1399" s="2">
        <f>BILANCA!E396</f>
        <v>462722.88</v>
      </c>
      <c r="E1399" s="2">
        <v>0</v>
      </c>
      <c r="F1399" s="2">
        <v>0</v>
      </c>
      <c r="G1399" s="3">
        <f t="shared" si="61"/>
        <v>602360.74668999994</v>
      </c>
      <c r="H1399" s="3">
        <f t="shared" si="62"/>
        <v>0.56999999994877726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1677789.3499999999</v>
      </c>
      <c r="D1401" s="7">
        <f>'RAS-funkcijski'!E5</f>
        <v>2086730.1400000004</v>
      </c>
      <c r="E1401" s="7">
        <v>0</v>
      </c>
      <c r="F1401" s="7">
        <v>0</v>
      </c>
      <c r="G1401" s="8">
        <f t="shared" si="52"/>
        <v>5851.2496300000012</v>
      </c>
      <c r="H1401" s="8">
        <f t="shared" si="41"/>
        <v>0.49000000022351742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47461.89</v>
      </c>
      <c r="D1402" s="2">
        <f>'RAS-funkcijski'!E6</f>
        <v>77368.56</v>
      </c>
      <c r="E1402" s="2">
        <v>0</v>
      </c>
      <c r="F1402" s="2">
        <v>0</v>
      </c>
      <c r="G1402" s="3">
        <f t="shared" si="52"/>
        <v>404.39802000000003</v>
      </c>
      <c r="H1402" s="3">
        <f t="shared" si="41"/>
        <v>0.55000000000291038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47461.89</v>
      </c>
      <c r="D1403" s="2">
        <f>'RAS-funkcijski'!E7</f>
        <v>77368.56</v>
      </c>
      <c r="E1403" s="2">
        <v>0</v>
      </c>
      <c r="F1403" s="2">
        <v>0</v>
      </c>
      <c r="G1403" s="3">
        <f t="shared" si="52"/>
        <v>606.59703000000002</v>
      </c>
      <c r="H1403" s="3">
        <f t="shared" si="41"/>
        <v>0.55000000000291038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1604421.88</v>
      </c>
      <c r="D1409" s="2">
        <f>'RAS-funkcijski'!E13</f>
        <v>1953321.7200000002</v>
      </c>
      <c r="E1409" s="2">
        <v>0</v>
      </c>
      <c r="F1409" s="2">
        <v>0</v>
      </c>
      <c r="G1409" s="3">
        <f t="shared" si="52"/>
        <v>49599.587879999992</v>
      </c>
      <c r="H1409" s="3">
        <f t="shared" si="41"/>
        <v>0.39999999990686774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863775.23</v>
      </c>
      <c r="D1410" s="2">
        <f>'RAS-funkcijski'!E14</f>
        <v>1083201.6000000001</v>
      </c>
      <c r="E1410" s="2">
        <v>0</v>
      </c>
      <c r="F1410" s="2">
        <v>0</v>
      </c>
      <c r="G1410" s="3">
        <f t="shared" si="52"/>
        <v>30301.784300000003</v>
      </c>
      <c r="H1410" s="3">
        <f t="shared" si="41"/>
        <v>0.62999999988824129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186697</v>
      </c>
      <c r="D1411" s="2">
        <f>'RAS-funkcijski'!E15</f>
        <v>121811.85</v>
      </c>
      <c r="E1411" s="2">
        <v>0</v>
      </c>
      <c r="F1411" s="2">
        <v>0</v>
      </c>
      <c r="G1411" s="3">
        <f t="shared" si="52"/>
        <v>4733.5277000000006</v>
      </c>
      <c r="H1411" s="3">
        <f t="shared" si="41"/>
        <v>0.14999999999417923</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553949.65</v>
      </c>
      <c r="D1412" s="2">
        <f>'RAS-funkcijski'!E16</f>
        <v>748308.27</v>
      </c>
      <c r="E1412" s="2">
        <v>0</v>
      </c>
      <c r="F1412" s="2">
        <v>0</v>
      </c>
      <c r="G1412" s="3">
        <f t="shared" si="52"/>
        <v>24606.794280000002</v>
      </c>
      <c r="H1412" s="3">
        <f t="shared" si="41"/>
        <v>0.61999999999534339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25905.58</v>
      </c>
      <c r="D1415" s="2">
        <f>'RAS-funkcijski'!E19</f>
        <v>56039.86</v>
      </c>
      <c r="E1415" s="2">
        <v>0</v>
      </c>
      <c r="F1415" s="2">
        <v>0</v>
      </c>
      <c r="G1415" s="3">
        <f t="shared" si="52"/>
        <v>2069.7795000000001</v>
      </c>
      <c r="H1415" s="3">
        <f t="shared" si="41"/>
        <v>0.55999999999767169</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125986.5</v>
      </c>
      <c r="D1424" s="2">
        <f>'RAS-funkcijski'!E28</f>
        <v>137066.79999999999</v>
      </c>
      <c r="E1424" s="2">
        <v>0</v>
      </c>
      <c r="F1424" s="2">
        <v>0</v>
      </c>
      <c r="G1424" s="3">
        <f t="shared" si="52"/>
        <v>9602.8824000000004</v>
      </c>
      <c r="H1424" s="3">
        <f t="shared" si="41"/>
        <v>0.70000000001164153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125986.5</v>
      </c>
      <c r="D1426" s="2">
        <f>'RAS-funkcijski'!E30</f>
        <v>137066.79999999999</v>
      </c>
      <c r="E1426" s="2">
        <v>0</v>
      </c>
      <c r="F1426" s="2">
        <v>0</v>
      </c>
      <c r="G1426" s="3">
        <f t="shared" si="52"/>
        <v>10403.122599999999</v>
      </c>
      <c r="H1426" s="3">
        <f t="shared" si="41"/>
        <v>0.70000000001164153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1144644.19</v>
      </c>
      <c r="D1431" s="2">
        <f>'RAS-funkcijski'!E35</f>
        <v>1774194.67</v>
      </c>
      <c r="E1431" s="2">
        <v>0</v>
      </c>
      <c r="F1431" s="2">
        <v>0</v>
      </c>
      <c r="G1431" s="3">
        <f t="shared" si="52"/>
        <v>145484.03943</v>
      </c>
      <c r="H1431" s="3">
        <f t="shared" si="41"/>
        <v>0.52000000001862645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610814.59</v>
      </c>
      <c r="D1450" s="2">
        <f>'RAS-funkcijski'!E54</f>
        <v>662839.49</v>
      </c>
      <c r="E1450" s="2">
        <v>0</v>
      </c>
      <c r="F1450" s="2">
        <v>0</v>
      </c>
      <c r="G1450" s="3">
        <f t="shared" si="52"/>
        <v>96824.678500000009</v>
      </c>
      <c r="H1450" s="3">
        <f t="shared" si="63"/>
        <v>0.90000000002328306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610814.59</v>
      </c>
      <c r="D1451" s="2">
        <f>'RAS-funkcijski'!E55</f>
        <v>662839.49</v>
      </c>
      <c r="E1451" s="2">
        <v>0</v>
      </c>
      <c r="F1451" s="2">
        <v>0</v>
      </c>
      <c r="G1451" s="3">
        <f t="shared" si="52"/>
        <v>98761.172069999986</v>
      </c>
      <c r="H1451" s="3">
        <f t="shared" si="63"/>
        <v>0.90000000002328306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258556.67</v>
      </c>
      <c r="D1457" s="2">
        <f>'RAS-funkcijski'!E61</f>
        <v>249686.54</v>
      </c>
      <c r="E1457" s="2">
        <v>0</v>
      </c>
      <c r="F1457" s="2">
        <v>0</v>
      </c>
      <c r="G1457" s="3">
        <f t="shared" si="52"/>
        <v>43201.995750000002</v>
      </c>
      <c r="H1457" s="3">
        <f t="shared" si="63"/>
        <v>0.78999999997904524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258556.67</v>
      </c>
      <c r="D1460" s="2">
        <f>'RAS-funkcijski'!E64</f>
        <v>249686.54</v>
      </c>
      <c r="E1460" s="2">
        <v>0</v>
      </c>
      <c r="F1460" s="2">
        <v>0</v>
      </c>
      <c r="G1460" s="3">
        <f t="shared" si="52"/>
        <v>45475.785000000003</v>
      </c>
      <c r="H1460" s="3">
        <f t="shared" si="63"/>
        <v>0.78999999997904524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275272.93</v>
      </c>
      <c r="D1470" s="2">
        <f>'RAS-funkcijski'!E74</f>
        <v>861668.64</v>
      </c>
      <c r="E1470" s="2">
        <v>0</v>
      </c>
      <c r="F1470" s="2">
        <v>0</v>
      </c>
      <c r="G1470" s="3">
        <f t="shared" si="52"/>
        <v>139902.71470000001</v>
      </c>
      <c r="H1470" s="3">
        <f t="shared" si="63"/>
        <v>0.42999999999301508</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1105157.01</v>
      </c>
      <c r="D1471" s="2">
        <f>'RAS-funkcijski'!E75</f>
        <v>533014.12</v>
      </c>
      <c r="E1471" s="2">
        <v>0</v>
      </c>
      <c r="F1471" s="2">
        <v>0</v>
      </c>
      <c r="G1471" s="3">
        <f t="shared" si="52"/>
        <v>154154.15274999998</v>
      </c>
      <c r="H1471" s="3">
        <f t="shared" si="63"/>
        <v>0.13000000000465661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948592.69</v>
      </c>
      <c r="D1472" s="2">
        <f>'RAS-funkcijski'!E76</f>
        <v>321905.53999999998</v>
      </c>
      <c r="E1472" s="2">
        <v>0</v>
      </c>
      <c r="F1472" s="2">
        <v>0</v>
      </c>
      <c r="G1472" s="3">
        <f t="shared" si="52"/>
        <v>114653.07143999999</v>
      </c>
      <c r="H1472" s="3">
        <f t="shared" si="63"/>
        <v>0.77000000007683411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74946.740000000005</v>
      </c>
      <c r="D1473" s="2">
        <f>'RAS-funkcijski'!E77</f>
        <v>135831.07999999999</v>
      </c>
      <c r="E1473" s="2">
        <v>0</v>
      </c>
      <c r="F1473" s="2">
        <v>0</v>
      </c>
      <c r="G1473" s="3">
        <f t="shared" si="52"/>
        <v>25302.449699999997</v>
      </c>
      <c r="H1473" s="3">
        <f t="shared" si="63"/>
        <v>0.33999999998195563</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81617.58</v>
      </c>
      <c r="D1477" s="2">
        <f>'RAS-funkcijski'!E81</f>
        <v>75277.5</v>
      </c>
      <c r="E1477" s="2">
        <v>0</v>
      </c>
      <c r="F1477" s="2">
        <v>0</v>
      </c>
      <c r="G1477" s="3">
        <f t="shared" si="52"/>
        <v>17877.288660000002</v>
      </c>
      <c r="H1477" s="3">
        <f t="shared" si="63"/>
        <v>0.91999999999825377</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1094975.6399999999</v>
      </c>
      <c r="D1478" s="2">
        <f>'RAS-funkcijski'!E82</f>
        <v>1407473.28</v>
      </c>
      <c r="E1478" s="2">
        <v>0</v>
      </c>
      <c r="F1478" s="2">
        <v>0</v>
      </c>
      <c r="G1478" s="3">
        <f t="shared" si="52"/>
        <v>304973.93160000001</v>
      </c>
      <c r="H1478" s="3">
        <f t="shared" si="63"/>
        <v>0.64000000013038516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69065.539999999994</v>
      </c>
      <c r="D1479" s="2">
        <f>'RAS-funkcijski'!E83</f>
        <v>23494.880000000001</v>
      </c>
      <c r="E1479" s="2">
        <v>0</v>
      </c>
      <c r="F1479" s="2">
        <v>0</v>
      </c>
      <c r="G1479" s="3">
        <f t="shared" si="52"/>
        <v>9168.3686999999991</v>
      </c>
      <c r="H1479" s="3">
        <f t="shared" si="63"/>
        <v>0.58000000000538421</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104579.58</v>
      </c>
      <c r="D1480" s="2">
        <f>'RAS-funkcijski'!E84</f>
        <v>118630.8</v>
      </c>
      <c r="E1480" s="2">
        <v>0</v>
      </c>
      <c r="F1480" s="2">
        <v>0</v>
      </c>
      <c r="G1480" s="3">
        <f t="shared" si="52"/>
        <v>27347.294399999999</v>
      </c>
      <c r="H1480" s="3">
        <f t="shared" si="63"/>
        <v>0.61999999999534339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261174.2</v>
      </c>
      <c r="D1482" s="2">
        <f>'RAS-funkcijski'!E86</f>
        <v>319775.53000000003</v>
      </c>
      <c r="E1482" s="2">
        <v>0</v>
      </c>
      <c r="F1482" s="2">
        <v>0</v>
      </c>
      <c r="G1482" s="3">
        <f t="shared" si="52"/>
        <v>73859.471320000011</v>
      </c>
      <c r="H1482" s="3">
        <f t="shared" si="63"/>
        <v>0.66999999998370185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16954.490000000002</v>
      </c>
      <c r="D1483" s="2">
        <f>'RAS-funkcijski'!E87</f>
        <v>49767.16</v>
      </c>
      <c r="E1483" s="2">
        <v>0</v>
      </c>
      <c r="F1483" s="2">
        <v>0</v>
      </c>
      <c r="G1483" s="3">
        <f t="shared" si="52"/>
        <v>9668.5712300000014</v>
      </c>
      <c r="H1483" s="3">
        <f t="shared" si="63"/>
        <v>0.65000000000509317</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643201.82999999996</v>
      </c>
      <c r="D1484" s="2">
        <f>'RAS-funkcijski'!E88</f>
        <v>895804.91</v>
      </c>
      <c r="E1484" s="2">
        <v>0</v>
      </c>
      <c r="F1484" s="2">
        <v>0</v>
      </c>
      <c r="G1484" s="3">
        <f t="shared" si="52"/>
        <v>204524.17860000001</v>
      </c>
      <c r="H1484" s="3">
        <f t="shared" si="63"/>
        <v>0.26000000000931323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98709.64</v>
      </c>
      <c r="D1485" s="2">
        <f>'RAS-funkcijski'!E89</f>
        <v>153126.58000000002</v>
      </c>
      <c r="E1485" s="2">
        <v>0</v>
      </c>
      <c r="F1485" s="2">
        <v>0</v>
      </c>
      <c r="G1485" s="3">
        <f t="shared" si="52"/>
        <v>34421.838000000003</v>
      </c>
      <c r="H1485" s="3">
        <f t="shared" si="63"/>
        <v>0.77999999998428393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54862.87</v>
      </c>
      <c r="D1501" s="2">
        <f>'RAS-funkcijski'!E105</f>
        <v>107845.89</v>
      </c>
      <c r="E1501" s="2">
        <v>0</v>
      </c>
      <c r="F1501" s="2">
        <v>0</v>
      </c>
      <c r="G1501" s="3">
        <f t="shared" si="52"/>
        <v>27326.019650000002</v>
      </c>
      <c r="H1501" s="3">
        <f t="shared" si="63"/>
        <v>0.23999999999796273</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43846.77</v>
      </c>
      <c r="D1502" s="2">
        <f>'RAS-funkcijski'!E106</f>
        <v>45280.69</v>
      </c>
      <c r="E1502" s="2">
        <v>0</v>
      </c>
      <c r="F1502" s="2">
        <v>0</v>
      </c>
      <c r="G1502" s="3">
        <f t="shared" si="52"/>
        <v>13709.631299999997</v>
      </c>
      <c r="H1502" s="3">
        <f t="shared" si="63"/>
        <v>0.54000000000087311</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1473068.8299999998</v>
      </c>
      <c r="D1503" s="2">
        <f>'RAS-funkcijski'!E107</f>
        <v>1814837.52</v>
      </c>
      <c r="E1503" s="2">
        <v>0</v>
      </c>
      <c r="F1503" s="2">
        <v>0</v>
      </c>
      <c r="G1503" s="3">
        <f t="shared" si="52"/>
        <v>525582.61861</v>
      </c>
      <c r="H1503" s="3">
        <f t="shared" si="63"/>
        <v>0.65000000013969839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253752.43</v>
      </c>
      <c r="D1504" s="2">
        <f>'RAS-funkcijski'!E108</f>
        <v>473695.82</v>
      </c>
      <c r="E1504" s="2">
        <v>0</v>
      </c>
      <c r="F1504" s="2">
        <v>0</v>
      </c>
      <c r="G1504" s="3">
        <f t="shared" si="52"/>
        <v>124918.98327999999</v>
      </c>
      <c r="H1504" s="3">
        <f t="shared" si="63"/>
        <v>0.60999999998603016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1219316.3999999999</v>
      </c>
      <c r="D1505" s="2">
        <f>'RAS-funkcijski'!E109</f>
        <v>1341141.7</v>
      </c>
      <c r="E1505" s="2">
        <v>0</v>
      </c>
      <c r="F1505" s="2">
        <v>0</v>
      </c>
      <c r="G1505" s="3">
        <f t="shared" si="52"/>
        <v>409667.97899999993</v>
      </c>
      <c r="H1505" s="3">
        <f t="shared" si="63"/>
        <v>0.69999999995343387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2030322.23</v>
      </c>
      <c r="D1510" s="2">
        <f>'RAS-funkcijski'!E114</f>
        <v>2956732.98</v>
      </c>
      <c r="E1510" s="2">
        <v>0</v>
      </c>
      <c r="F1510" s="2">
        <v>0</v>
      </c>
      <c r="G1510" s="3">
        <f t="shared" si="52"/>
        <v>873816.70090000005</v>
      </c>
      <c r="H1510" s="3">
        <f t="shared" si="63"/>
        <v>0.25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1978322.23</v>
      </c>
      <c r="D1511" s="2">
        <f>'RAS-funkcijski'!E115</f>
        <v>2885912.98</v>
      </c>
      <c r="E1511" s="2">
        <v>0</v>
      </c>
      <c r="F1511" s="2">
        <v>0</v>
      </c>
      <c r="G1511" s="3">
        <f t="shared" si="52"/>
        <v>860266.44909000001</v>
      </c>
      <c r="H1511" s="3">
        <f t="shared" si="63"/>
        <v>0.25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1914305.27</v>
      </c>
      <c r="D1512" s="2">
        <f>'RAS-funkcijski'!E116</f>
        <v>2757874.28</v>
      </c>
      <c r="E1512" s="2">
        <v>0</v>
      </c>
      <c r="F1512" s="2">
        <v>0</v>
      </c>
      <c r="G1512" s="3">
        <f t="shared" si="52"/>
        <v>832166.02896000003</v>
      </c>
      <c r="H1512" s="3">
        <f t="shared" si="63"/>
        <v>0.54999999981373549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64016.959999999999</v>
      </c>
      <c r="D1513" s="2">
        <f>'RAS-funkcijski'!E117</f>
        <v>128038.7</v>
      </c>
      <c r="E1513" s="2">
        <v>0</v>
      </c>
      <c r="F1513" s="2">
        <v>0</v>
      </c>
      <c r="G1513" s="3">
        <f t="shared" si="52"/>
        <v>36170.662680000001</v>
      </c>
      <c r="H1513" s="3">
        <f t="shared" si="63"/>
        <v>0.3400000000037835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7180</v>
      </c>
      <c r="D1514" s="2">
        <f>'RAS-funkcijski'!E118</f>
        <v>8000</v>
      </c>
      <c r="E1514" s="2">
        <v>0</v>
      </c>
      <c r="F1514" s="2">
        <v>0</v>
      </c>
      <c r="G1514" s="3">
        <f t="shared" si="52"/>
        <v>2642.52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7180</v>
      </c>
      <c r="D1515" s="2">
        <f>'RAS-funkcijski'!E119</f>
        <v>8000</v>
      </c>
      <c r="E1515" s="2">
        <v>0</v>
      </c>
      <c r="F1515" s="2">
        <v>0</v>
      </c>
      <c r="G1515" s="3">
        <f t="shared" si="52"/>
        <v>2665.7</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44820</v>
      </c>
      <c r="D1521" s="2">
        <f>'RAS-funkcijski'!E125</f>
        <v>62820</v>
      </c>
      <c r="E1521" s="2">
        <v>0</v>
      </c>
      <c r="F1521" s="2">
        <v>0</v>
      </c>
      <c r="G1521" s="3">
        <f t="shared" si="52"/>
        <v>20625.66</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286356.68</v>
      </c>
      <c r="D1525" s="2">
        <f>'RAS-funkcijski'!E129</f>
        <v>542098.81999999995</v>
      </c>
      <c r="E1525" s="2">
        <v>0</v>
      </c>
      <c r="F1525" s="2">
        <v>0</v>
      </c>
      <c r="G1525" s="3">
        <f t="shared" si="52"/>
        <v>171319.28999999998</v>
      </c>
      <c r="H1525" s="3">
        <f t="shared" si="63"/>
        <v>0.50000000005820766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227409.07</v>
      </c>
      <c r="D1534" s="2">
        <f>'RAS-funkcijski'!E138</f>
        <v>444595.6</v>
      </c>
      <c r="E1534" s="2">
        <v>0</v>
      </c>
      <c r="F1534" s="2">
        <v>0</v>
      </c>
      <c r="G1534" s="3">
        <f t="shared" si="52"/>
        <v>149624.43618000002</v>
      </c>
      <c r="H1534" s="3">
        <f t="shared" si="63"/>
        <v>0.47000000003026798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58947.61</v>
      </c>
      <c r="D1536" s="2">
        <f>'RAS-funkcijski'!E140</f>
        <v>97503.22</v>
      </c>
      <c r="E1536" s="2">
        <v>0</v>
      </c>
      <c r="F1536" s="2">
        <v>0</v>
      </c>
      <c r="G1536" s="3">
        <f t="shared" si="52"/>
        <v>34537.750800000002</v>
      </c>
      <c r="H1536" s="3">
        <f t="shared" si="63"/>
        <v>0.61000000000058208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9037010.0699999984</v>
      </c>
      <c r="D1537" s="14">
        <f>'RAS-funkcijski'!E141</f>
        <v>11405274.910000002</v>
      </c>
      <c r="E1537" s="14">
        <v>0</v>
      </c>
      <c r="F1537" s="14">
        <v>0</v>
      </c>
      <c r="G1537" s="15">
        <f t="shared" si="52"/>
        <v>4363115.7049300009</v>
      </c>
      <c r="H1537" s="15">
        <f t="shared" si="63"/>
        <v>0.15999999642372131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236.5</v>
      </c>
      <c r="E1538" s="7">
        <v>0</v>
      </c>
      <c r="F1538" s="7">
        <v>0</v>
      </c>
      <c r="G1538" s="8">
        <f t="shared" si="52"/>
        <v>0.47300000000000003</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236.5</v>
      </c>
      <c r="E1555" s="2">
        <v>0</v>
      </c>
      <c r="F1555" s="2">
        <v>0</v>
      </c>
      <c r="G1555" s="3">
        <f t="shared" si="52"/>
        <v>8.5139999999999993</v>
      </c>
      <c r="H1555" s="3">
        <f t="shared" si="63"/>
        <v>0.5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236.5</v>
      </c>
      <c r="E1556" s="2">
        <v>0</v>
      </c>
      <c r="F1556" s="2">
        <v>0</v>
      </c>
      <c r="G1556" s="3">
        <f t="shared" si="52"/>
        <v>8.9870000000000001</v>
      </c>
      <c r="H1556" s="3">
        <f t="shared" si="63"/>
        <v>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11.56</v>
      </c>
      <c r="E1557" s="2">
        <v>0</v>
      </c>
      <c r="F1557" s="2">
        <v>0</v>
      </c>
      <c r="G1557" s="3">
        <f t="shared" si="52"/>
        <v>0.46240000000000003</v>
      </c>
      <c r="H1557" s="3">
        <f t="shared" si="63"/>
        <v>0.4399999999999995</v>
      </c>
      <c r="I1557" s="11">
        <f t="shared" ref="I1557:I1562" si="66">G1557*H1557</f>
        <v>0.20345599999999978</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224.94</v>
      </c>
      <c r="E1558" s="2">
        <v>0</v>
      </c>
      <c r="F1558" s="2">
        <v>0</v>
      </c>
      <c r="G1558" s="3">
        <f t="shared" si="52"/>
        <v>9.4474800000000005</v>
      </c>
      <c r="H1558" s="3">
        <f t="shared" si="63"/>
        <v>6.0000000000002274E-2</v>
      </c>
      <c r="I1558" s="11">
        <f t="shared" si="66"/>
        <v>0.56684880000002147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2538328.7100000004</v>
      </c>
      <c r="D1582" s="7"/>
      <c r="E1582" s="7">
        <v>0</v>
      </c>
      <c r="F1582" s="7">
        <v>0</v>
      </c>
      <c r="G1582" s="8">
        <f t="shared" ref="G1582:G1686" si="70">B1582/1000*C1582</f>
        <v>2538.3287100000007</v>
      </c>
      <c r="H1582" s="8">
        <f t="shared" ref="H1582:H1686" si="71">ABS(C1582-ROUND(C1582,0))</f>
        <v>0.28999999957159162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12188556.48</v>
      </c>
      <c r="D1583" s="2">
        <v>0</v>
      </c>
      <c r="E1583" s="2">
        <v>0</v>
      </c>
      <c r="F1583" s="2">
        <v>0</v>
      </c>
      <c r="G1583" s="3">
        <f t="shared" si="70"/>
        <v>24377.112960000002</v>
      </c>
      <c r="H1583" s="3">
        <f t="shared" si="71"/>
        <v>0.48000000044703484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9181354.2100000009</v>
      </c>
      <c r="D1585" s="2">
        <v>0</v>
      </c>
      <c r="E1585" s="2">
        <v>0</v>
      </c>
      <c r="F1585" s="2">
        <v>0</v>
      </c>
      <c r="G1585" s="3">
        <f t="shared" si="70"/>
        <v>36725.416840000005</v>
      </c>
      <c r="H1585" s="3">
        <f t="shared" si="71"/>
        <v>0.21000000089406967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3056830.3500000006</v>
      </c>
      <c r="D1586" s="2">
        <v>0</v>
      </c>
      <c r="E1586" s="2">
        <v>0</v>
      </c>
      <c r="F1586" s="2">
        <v>0</v>
      </c>
      <c r="G1586" s="3">
        <f t="shared" si="70"/>
        <v>15284.151750000003</v>
      </c>
      <c r="H1586" s="3">
        <f t="shared" si="71"/>
        <v>0.35000000055879354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3463187.94</v>
      </c>
      <c r="D1587" s="2">
        <v>0</v>
      </c>
      <c r="E1587" s="2">
        <v>0</v>
      </c>
      <c r="F1587" s="2">
        <v>0</v>
      </c>
      <c r="G1587" s="3">
        <f t="shared" si="70"/>
        <v>20779.127639999999</v>
      </c>
      <c r="H1587" s="3">
        <f t="shared" si="71"/>
        <v>6.0000000055879354E-2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39922.57</v>
      </c>
      <c r="D1588" s="2">
        <v>0</v>
      </c>
      <c r="E1588" s="2">
        <v>0</v>
      </c>
      <c r="F1588" s="2">
        <v>0</v>
      </c>
      <c r="G1588" s="3">
        <f t="shared" si="70"/>
        <v>279.45799</v>
      </c>
      <c r="H1588" s="3">
        <f t="shared" si="71"/>
        <v>0.43000000000029104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211430.18</v>
      </c>
      <c r="D1589" s="2">
        <v>0</v>
      </c>
      <c r="E1589" s="2">
        <v>0</v>
      </c>
      <c r="F1589" s="2">
        <v>0</v>
      </c>
      <c r="G1589" s="3">
        <f t="shared" si="70"/>
        <v>1691.4414400000001</v>
      </c>
      <c r="H1589" s="3">
        <f t="shared" si="71"/>
        <v>0.17999999999301508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249862.06</v>
      </c>
      <c r="D1590" s="2">
        <v>0</v>
      </c>
      <c r="E1590" s="2">
        <v>0</v>
      </c>
      <c r="F1590" s="2">
        <v>0</v>
      </c>
      <c r="G1590" s="3">
        <f>B1590/1000*C1590</f>
        <v>2248.7585399999998</v>
      </c>
      <c r="H1590" s="3">
        <f>ABS(C1590-ROUND(C1590,0))</f>
        <v>5.9999999997671694E-2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575548</v>
      </c>
      <c r="D1591" s="2">
        <v>0</v>
      </c>
      <c r="E1591" s="2">
        <v>0</v>
      </c>
      <c r="F1591" s="2">
        <v>0</v>
      </c>
      <c r="G1591" s="3">
        <f t="shared" si="70"/>
        <v>5755.4800000000005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353713.98</v>
      </c>
      <c r="D1592" s="2">
        <v>0</v>
      </c>
      <c r="E1592" s="2">
        <v>0</v>
      </c>
      <c r="F1592" s="2">
        <v>0</v>
      </c>
      <c r="G1592" s="3">
        <f t="shared" si="70"/>
        <v>3890.8537799999995</v>
      </c>
      <c r="H1592" s="3">
        <f t="shared" si="71"/>
        <v>2.0000000018626451E-2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1230859.1300000001</v>
      </c>
      <c r="D1593" s="2">
        <v>0</v>
      </c>
      <c r="E1593" s="2">
        <v>0</v>
      </c>
      <c r="F1593" s="2">
        <v>0</v>
      </c>
      <c r="G1593" s="3">
        <f t="shared" si="70"/>
        <v>14770.309560000002</v>
      </c>
      <c r="H1593" s="3">
        <f t="shared" si="71"/>
        <v>0.13000000012107193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2430581.7199999997</v>
      </c>
      <c r="D1594" s="2">
        <v>0</v>
      </c>
      <c r="E1594" s="2">
        <v>0</v>
      </c>
      <c r="F1594" s="2">
        <v>0</v>
      </c>
      <c r="G1594" s="3">
        <f t="shared" si="70"/>
        <v>31597.562359999996</v>
      </c>
      <c r="H1594" s="3">
        <f t="shared" si="71"/>
        <v>0.28000000026077032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576620.55000000005</v>
      </c>
      <c r="D1601" s="2">
        <v>0</v>
      </c>
      <c r="E1601" s="2">
        <v>0</v>
      </c>
      <c r="F1601" s="2">
        <v>0</v>
      </c>
      <c r="G1601" s="3">
        <f>B1601/1000*C1601</f>
        <v>11532.411000000002</v>
      </c>
      <c r="H1601" s="3">
        <f>ABS(C1601-ROUND(C1601,0))</f>
        <v>0.44999999995343387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12716816.040000001</v>
      </c>
      <c r="D1602" s="2">
        <v>0</v>
      </c>
      <c r="E1602" s="2">
        <v>0</v>
      </c>
      <c r="F1602" s="2">
        <v>0</v>
      </c>
      <c r="G1602" s="3">
        <f t="shared" si="70"/>
        <v>267053.13684000005</v>
      </c>
      <c r="H1602" s="3">
        <f t="shared" si="71"/>
        <v>4.0000000968575478E-2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9400654.370000001</v>
      </c>
      <c r="D1604" s="2">
        <v>0</v>
      </c>
      <c r="E1604" s="2">
        <v>0</v>
      </c>
      <c r="F1604" s="2">
        <v>0</v>
      </c>
      <c r="G1604" s="3">
        <f t="shared" si="70"/>
        <v>216215.05051000003</v>
      </c>
      <c r="H1604" s="3">
        <f t="shared" si="71"/>
        <v>0.37000000104308128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3026423.65</v>
      </c>
      <c r="D1605" s="2">
        <v>0</v>
      </c>
      <c r="E1605" s="2">
        <v>0</v>
      </c>
      <c r="F1605" s="2">
        <v>0</v>
      </c>
      <c r="G1605" s="3">
        <f t="shared" si="70"/>
        <v>72634.167600000001</v>
      </c>
      <c r="H1605" s="3">
        <f t="shared" si="71"/>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3624085.65</v>
      </c>
      <c r="D1606" s="2">
        <v>0</v>
      </c>
      <c r="E1606" s="2">
        <v>0</v>
      </c>
      <c r="F1606" s="2">
        <v>0</v>
      </c>
      <c r="G1606" s="3">
        <f t="shared" si="70"/>
        <v>90602.141250000001</v>
      </c>
      <c r="H1606" s="3">
        <f t="shared" si="71"/>
        <v>0.35000000009313226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39121.839999999997</v>
      </c>
      <c r="D1607" s="2">
        <v>0</v>
      </c>
      <c r="E1607" s="2">
        <v>0</v>
      </c>
      <c r="F1607" s="2">
        <v>0</v>
      </c>
      <c r="G1607" s="3">
        <f t="shared" si="70"/>
        <v>1017.1678399999998</v>
      </c>
      <c r="H1607" s="3">
        <f t="shared" si="71"/>
        <v>0.16000000000349246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237203.04</v>
      </c>
      <c r="D1608" s="2">
        <v>0</v>
      </c>
      <c r="E1608" s="2">
        <v>0</v>
      </c>
      <c r="F1608" s="2">
        <v>0</v>
      </c>
      <c r="G1608" s="3">
        <f t="shared" si="70"/>
        <v>6404.4820799999998</v>
      </c>
      <c r="H1608" s="3">
        <f t="shared" si="71"/>
        <v>4.0000000008149073E-2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244294.98</v>
      </c>
      <c r="D1609" s="2">
        <v>0</v>
      </c>
      <c r="E1609" s="2">
        <v>0</v>
      </c>
      <c r="F1609" s="2">
        <v>0</v>
      </c>
      <c r="G1609" s="3">
        <f>B1609/1000*C1609</f>
        <v>6840.2594400000007</v>
      </c>
      <c r="H1609" s="3">
        <f>ABS(C1609-ROUND(C1609,0))</f>
        <v>1.9999999989522621E-2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567232.9</v>
      </c>
      <c r="D1610" s="2">
        <v>0</v>
      </c>
      <c r="E1610" s="2">
        <v>0</v>
      </c>
      <c r="F1610" s="2">
        <v>0</v>
      </c>
      <c r="G1610" s="3">
        <f t="shared" si="70"/>
        <v>16449.754100000002</v>
      </c>
      <c r="H1610" s="3">
        <f t="shared" si="71"/>
        <v>9.9999999976716936E-2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358438.98</v>
      </c>
      <c r="D1611" s="2">
        <v>0</v>
      </c>
      <c r="E1611" s="2">
        <v>0</v>
      </c>
      <c r="F1611" s="2">
        <v>0</v>
      </c>
      <c r="G1611" s="3">
        <f t="shared" si="70"/>
        <v>10753.169399999999</v>
      </c>
      <c r="H1611" s="3">
        <f t="shared" si="71"/>
        <v>2.0000000018626451E-2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1303853.33</v>
      </c>
      <c r="D1612" s="2">
        <v>0</v>
      </c>
      <c r="E1612" s="2">
        <v>0</v>
      </c>
      <c r="F1612" s="2">
        <v>0</v>
      </c>
      <c r="G1612" s="3">
        <f t="shared" si="70"/>
        <v>40419.453229999999</v>
      </c>
      <c r="H1612" s="3">
        <f t="shared" si="71"/>
        <v>0.33000000007450581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2564313.0699999998</v>
      </c>
      <c r="D1613" s="2">
        <v>0</v>
      </c>
      <c r="E1613" s="2">
        <v>0</v>
      </c>
      <c r="F1613" s="2">
        <v>0</v>
      </c>
      <c r="G1613" s="3">
        <f t="shared" si="70"/>
        <v>82058.01823999999</v>
      </c>
      <c r="H1613" s="3">
        <f t="shared" si="71"/>
        <v>6.9999999832361937E-2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171661.24</v>
      </c>
      <c r="D1614" s="2">
        <v>0</v>
      </c>
      <c r="E1614" s="2">
        <v>0</v>
      </c>
      <c r="F1614" s="2">
        <v>0</v>
      </c>
      <c r="G1614" s="3">
        <f t="shared" si="70"/>
        <v>5664.8209200000001</v>
      </c>
      <c r="H1614" s="3">
        <f t="shared" si="71"/>
        <v>0.23999999999068677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171661.24</v>
      </c>
      <c r="D1618" s="2">
        <v>0</v>
      </c>
      <c r="E1618" s="2">
        <v>0</v>
      </c>
      <c r="F1618" s="2">
        <v>0</v>
      </c>
      <c r="G1618" s="3">
        <f t="shared" si="70"/>
        <v>6351.4658799999997</v>
      </c>
      <c r="H1618" s="3">
        <f t="shared" si="71"/>
        <v>0.23999999999068677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580187.36</v>
      </c>
      <c r="D1620" s="2">
        <v>0</v>
      </c>
      <c r="E1620" s="2">
        <v>0</v>
      </c>
      <c r="F1620" s="2">
        <v>0</v>
      </c>
      <c r="G1620" s="3">
        <f>B1620/1000*C1620</f>
        <v>22627.30704</v>
      </c>
      <c r="H1620" s="3">
        <f>ABS(C1620-ROUND(C1620,0))</f>
        <v>0.35999999998603016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2010069.1500000004</v>
      </c>
      <c r="D1621" s="2">
        <v>0</v>
      </c>
      <c r="E1621" s="2">
        <v>0</v>
      </c>
      <c r="F1621" s="2">
        <v>0</v>
      </c>
      <c r="G1621" s="3">
        <f t="shared" si="70"/>
        <v>80402.766000000018</v>
      </c>
      <c r="H1621" s="3">
        <f t="shared" si="71"/>
        <v>0.15000000037252903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228996.11</v>
      </c>
      <c r="D1622" s="2">
        <v>0</v>
      </c>
      <c r="E1622" s="2">
        <v>0</v>
      </c>
      <c r="F1622" s="2">
        <v>0</v>
      </c>
      <c r="G1622" s="3">
        <f t="shared" si="70"/>
        <v>9388.84051</v>
      </c>
      <c r="H1622" s="3">
        <f t="shared" si="71"/>
        <v>0.10999999998603016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86514.06</v>
      </c>
      <c r="D1628" s="2">
        <v>0</v>
      </c>
      <c r="E1628" s="2">
        <v>0</v>
      </c>
      <c r="F1628" s="2">
        <v>0</v>
      </c>
      <c r="G1628" s="3">
        <f t="shared" si="70"/>
        <v>4066.1608200000001</v>
      </c>
      <c r="H1628" s="3">
        <f t="shared" si="71"/>
        <v>5.9999999997671694E-2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68432.13</v>
      </c>
      <c r="D1634" s="2">
        <v>0</v>
      </c>
      <c r="E1634" s="2">
        <v>0</v>
      </c>
      <c r="F1634" s="2">
        <v>0</v>
      </c>
      <c r="G1634" s="3">
        <f t="shared" si="70"/>
        <v>3626.9028900000003</v>
      </c>
      <c r="H1634" s="3">
        <f t="shared" si="71"/>
        <v>0.13000000000465661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64773.88</v>
      </c>
      <c r="D1635" s="2">
        <v>0</v>
      </c>
      <c r="E1635" s="2">
        <v>0</v>
      </c>
      <c r="F1635" s="2">
        <v>0</v>
      </c>
      <c r="G1635" s="3">
        <f t="shared" si="70"/>
        <v>3497.7895199999998</v>
      </c>
      <c r="H1635" s="3">
        <f t="shared" si="71"/>
        <v>0.12000000000261934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640.08000000000004</v>
      </c>
      <c r="D1636" s="2">
        <v>0</v>
      </c>
      <c r="E1636" s="2">
        <v>0</v>
      </c>
      <c r="F1636" s="2">
        <v>0</v>
      </c>
      <c r="G1636" s="3">
        <f t="shared" si="70"/>
        <v>35.2044</v>
      </c>
      <c r="H1636" s="3">
        <f t="shared" si="71"/>
        <v>8.0000000000040927E-2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315.60000000000002</v>
      </c>
      <c r="D1637" s="2">
        <v>0</v>
      </c>
      <c r="E1637" s="2">
        <v>0</v>
      </c>
      <c r="F1637" s="2">
        <v>0</v>
      </c>
      <c r="G1637" s="3">
        <f t="shared" si="70"/>
        <v>17.6736</v>
      </c>
      <c r="H1637" s="3">
        <f t="shared" si="71"/>
        <v>0.39999999999997726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2702.57</v>
      </c>
      <c r="D1638" s="2">
        <v>0</v>
      </c>
      <c r="E1638" s="2">
        <v>0</v>
      </c>
      <c r="F1638" s="2">
        <v>0</v>
      </c>
      <c r="G1638" s="3">
        <f t="shared" si="70"/>
        <v>154.04649000000001</v>
      </c>
      <c r="H1638" s="3">
        <f t="shared" si="71"/>
        <v>0.42999999999983629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11374.14</v>
      </c>
      <c r="D1639" s="2">
        <v>0</v>
      </c>
      <c r="E1639" s="2">
        <v>0</v>
      </c>
      <c r="F1639" s="2">
        <v>0</v>
      </c>
      <c r="G1639" s="3">
        <f t="shared" si="70"/>
        <v>659.70011999999997</v>
      </c>
      <c r="H1639" s="3">
        <f t="shared" si="71"/>
        <v>0.13999999999941792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11108.64</v>
      </c>
      <c r="D1640" s="2">
        <v>0</v>
      </c>
      <c r="E1640" s="2">
        <v>0</v>
      </c>
      <c r="F1640" s="2">
        <v>0</v>
      </c>
      <c r="G1640" s="3">
        <f t="shared" si="70"/>
        <v>655.40975999999989</v>
      </c>
      <c r="H1640" s="3">
        <f t="shared" si="71"/>
        <v>0.36000000000058208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265.5</v>
      </c>
      <c r="D1641" s="2">
        <v>0</v>
      </c>
      <c r="E1641" s="2">
        <v>0</v>
      </c>
      <c r="F1641" s="2">
        <v>0</v>
      </c>
      <c r="G1641" s="3">
        <f t="shared" si="70"/>
        <v>15.93</v>
      </c>
      <c r="H1641" s="3">
        <f t="shared" si="71"/>
        <v>0.5</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66.2</v>
      </c>
      <c r="D1644" s="2">
        <v>0</v>
      </c>
      <c r="E1644" s="2">
        <v>0</v>
      </c>
      <c r="F1644" s="2">
        <v>0</v>
      </c>
      <c r="G1644" s="3">
        <f t="shared" si="70"/>
        <v>4.1706000000000003</v>
      </c>
      <c r="H1644" s="3">
        <f t="shared" si="71"/>
        <v>0.20000000000000284</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66.2</v>
      </c>
      <c r="D1645" s="2">
        <v>0</v>
      </c>
      <c r="E1645" s="2">
        <v>0</v>
      </c>
      <c r="F1645" s="2">
        <v>0</v>
      </c>
      <c r="G1645" s="3">
        <f t="shared" si="70"/>
        <v>4.2368000000000006</v>
      </c>
      <c r="H1645" s="3">
        <f t="shared" si="71"/>
        <v>0.20000000000000284</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4911.59</v>
      </c>
      <c r="D1649" s="2">
        <v>0</v>
      </c>
      <c r="E1649" s="2">
        <v>0</v>
      </c>
      <c r="F1649" s="2">
        <v>0</v>
      </c>
      <c r="G1649" s="3">
        <f t="shared" ref="G1649:G1653" si="72">B1649/1000*C1649</f>
        <v>333.98812000000004</v>
      </c>
      <c r="H1649" s="3">
        <f t="shared" ref="H1649:H1653" si="73">ABS(C1649-ROUND(C1649,0))</f>
        <v>0.40999999999985448</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4911.59</v>
      </c>
      <c r="D1650" s="2">
        <v>0</v>
      </c>
      <c r="E1650" s="2">
        <v>0</v>
      </c>
      <c r="F1650" s="2">
        <v>0</v>
      </c>
      <c r="G1650" s="3">
        <f t="shared" si="72"/>
        <v>338.89971000000003</v>
      </c>
      <c r="H1650" s="3">
        <f t="shared" si="73"/>
        <v>0.40999999999985448</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930</v>
      </c>
      <c r="D1654" s="2">
        <v>0</v>
      </c>
      <c r="E1654" s="2">
        <v>0</v>
      </c>
      <c r="F1654" s="2">
        <v>0</v>
      </c>
      <c r="G1654" s="3">
        <f t="shared" si="70"/>
        <v>67.89</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930</v>
      </c>
      <c r="D1655" s="2">
        <v>0</v>
      </c>
      <c r="E1655" s="2">
        <v>0</v>
      </c>
      <c r="F1655" s="2">
        <v>0</v>
      </c>
      <c r="G1655" s="3">
        <f t="shared" si="70"/>
        <v>68.819999999999993</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800</v>
      </c>
      <c r="D1664" s="2">
        <v>0</v>
      </c>
      <c r="E1664" s="2">
        <v>0</v>
      </c>
      <c r="F1664" s="2">
        <v>0</v>
      </c>
      <c r="G1664" s="3">
        <f t="shared" si="70"/>
        <v>66.400000000000006</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800</v>
      </c>
      <c r="D1668" s="2">
        <v>0</v>
      </c>
      <c r="E1668" s="2">
        <v>0</v>
      </c>
      <c r="F1668" s="2">
        <v>0</v>
      </c>
      <c r="G1668" s="3">
        <f t="shared" si="70"/>
        <v>69.599999999999994</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142482.04999999999</v>
      </c>
      <c r="D1669" s="2">
        <v>0</v>
      </c>
      <c r="E1669" s="2">
        <v>0</v>
      </c>
      <c r="F1669" s="2">
        <v>0</v>
      </c>
      <c r="G1669" s="3">
        <f t="shared" si="70"/>
        <v>12538.420399999999</v>
      </c>
      <c r="H1669" s="3">
        <f t="shared" si="71"/>
        <v>4.9999999988358468E-2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142482.04999999999</v>
      </c>
      <c r="D1670" s="2">
        <v>0</v>
      </c>
      <c r="E1670" s="2">
        <v>0</v>
      </c>
      <c r="F1670" s="2">
        <v>0</v>
      </c>
      <c r="G1670" s="3">
        <f t="shared" si="70"/>
        <v>12680.902449999998</v>
      </c>
      <c r="H1670" s="3">
        <f t="shared" si="71"/>
        <v>4.9999999988358468E-2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1781073.0400000003</v>
      </c>
      <c r="D1681" s="2">
        <v>0</v>
      </c>
      <c r="E1681" s="2">
        <v>0</v>
      </c>
      <c r="F1681" s="2">
        <v>0</v>
      </c>
      <c r="G1681" s="3">
        <f t="shared" si="70"/>
        <v>178107.30400000003</v>
      </c>
      <c r="H1681" s="3">
        <f t="shared" si="71"/>
        <v>4.0000000270083547E-2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190.66999999999825</v>
      </c>
      <c r="D1682" s="2">
        <v>0</v>
      </c>
      <c r="E1682" s="2">
        <v>0</v>
      </c>
      <c r="F1682" s="2">
        <v>0</v>
      </c>
      <c r="G1682" s="3">
        <f t="shared" si="70"/>
        <v>19.257669999999823</v>
      </c>
      <c r="H1682" s="3">
        <f t="shared" si="71"/>
        <v>0.33000000000174623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665643.1</v>
      </c>
      <c r="D1683" s="2">
        <v>0</v>
      </c>
      <c r="E1683" s="2">
        <v>0</v>
      </c>
      <c r="F1683" s="2">
        <v>0</v>
      </c>
      <c r="G1683" s="3">
        <f t="shared" si="70"/>
        <v>67895.5962</v>
      </c>
      <c r="H1683" s="3">
        <f t="shared" si="71"/>
        <v>9.9999999976716936E-2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438789.35000000003</v>
      </c>
      <c r="D1684" s="2">
        <v>0</v>
      </c>
      <c r="E1684" s="2">
        <v>0</v>
      </c>
      <c r="F1684" s="2">
        <v>0</v>
      </c>
      <c r="G1684" s="3">
        <f t="shared" si="70"/>
        <v>45195.303050000002</v>
      </c>
      <c r="H1684" s="3">
        <f t="shared" si="71"/>
        <v>0.3500000000349246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643729.6</v>
      </c>
      <c r="D1685" s="2">
        <v>0</v>
      </c>
      <c r="E1685" s="2">
        <v>0</v>
      </c>
      <c r="F1685" s="2">
        <v>0</v>
      </c>
      <c r="G1685" s="3">
        <f>B1685/1000*C1685</f>
        <v>66947.878400000001</v>
      </c>
      <c r="H1685" s="3">
        <f>ABS(C1685-ROUND(C1685,0))</f>
        <v>0.40000000002328306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32720.32</v>
      </c>
      <c r="D1686" s="14">
        <v>0</v>
      </c>
      <c r="E1686" s="14">
        <v>0</v>
      </c>
      <c r="F1686" s="14">
        <v>0</v>
      </c>
      <c r="G1686" s="15">
        <f t="shared" si="70"/>
        <v>3435.6335999999997</v>
      </c>
      <c r="H1686" s="15">
        <f t="shared" si="71"/>
        <v>0.31999999999970896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2020</v>
      </c>
      <c r="B1" s="407"/>
      <c r="C1" s="407"/>
    </row>
    <row r="2" spans="1:16" ht="33" customHeight="1" x14ac:dyDescent="0.2">
      <c r="A2" s="408" t="s">
        <v>2021</v>
      </c>
      <c r="B2" s="409"/>
      <c r="C2" s="399"/>
      <c r="D2" s="5"/>
      <c r="E2" s="5"/>
      <c r="F2" s="5"/>
      <c r="G2" s="5"/>
      <c r="H2" s="5"/>
      <c r="I2" s="5"/>
      <c r="J2" s="5"/>
      <c r="K2" s="5"/>
      <c r="L2" s="5"/>
      <c r="M2" s="5"/>
      <c r="N2" s="5"/>
      <c r="O2" s="5"/>
      <c r="P2" s="5"/>
    </row>
    <row r="3" spans="1:16" ht="18.75" customHeight="1" x14ac:dyDescent="0.2">
      <c r="A3" s="222" t="s">
        <v>2022</v>
      </c>
      <c r="B3" s="410" t="s">
        <v>2023</v>
      </c>
      <c r="C3" s="399"/>
      <c r="D3" s="5"/>
      <c r="E3" s="5"/>
      <c r="F3" s="5"/>
      <c r="G3" s="5"/>
      <c r="H3" s="5"/>
      <c r="I3" s="5"/>
      <c r="J3" s="5"/>
      <c r="K3" s="5"/>
      <c r="L3" s="5"/>
      <c r="M3" s="5"/>
      <c r="N3" s="5"/>
      <c r="O3" s="5"/>
      <c r="P3" s="5"/>
    </row>
    <row r="4" spans="1:16" ht="37.5" hidden="1" customHeight="1" x14ac:dyDescent="0.2">
      <c r="A4" s="223" t="s">
        <v>2024</v>
      </c>
      <c r="B4" s="398" t="s">
        <v>2025</v>
      </c>
      <c r="C4" s="399"/>
      <c r="D4" s="5"/>
      <c r="E4" s="5"/>
      <c r="F4" s="5"/>
      <c r="G4" s="5"/>
      <c r="H4" s="5"/>
      <c r="I4" s="5"/>
      <c r="J4" s="5"/>
      <c r="K4" s="5"/>
      <c r="L4" s="5"/>
      <c r="M4" s="5"/>
      <c r="N4" s="5"/>
      <c r="O4" s="5"/>
      <c r="P4" s="5"/>
    </row>
    <row r="5" spans="1:16" ht="48" hidden="1" customHeight="1" x14ac:dyDescent="0.2">
      <c r="A5" s="223" t="s">
        <v>2024</v>
      </c>
      <c r="B5" s="398" t="s">
        <v>2026</v>
      </c>
      <c r="C5" s="399"/>
      <c r="D5" s="5"/>
      <c r="E5" s="5"/>
      <c r="F5" s="5"/>
      <c r="G5" s="5"/>
      <c r="H5" s="5"/>
      <c r="I5" s="5"/>
      <c r="J5" s="5"/>
      <c r="K5" s="5"/>
      <c r="L5" s="5"/>
      <c r="M5" s="5"/>
      <c r="N5" s="5"/>
      <c r="O5" s="5"/>
      <c r="P5" s="5"/>
    </row>
    <row r="6" spans="1:16" ht="59.25" hidden="1" customHeight="1" x14ac:dyDescent="0.2">
      <c r="A6" s="223" t="s">
        <v>2024</v>
      </c>
      <c r="B6" s="398" t="s">
        <v>2027</v>
      </c>
      <c r="C6" s="399"/>
      <c r="D6" s="5"/>
      <c r="E6" s="5"/>
      <c r="F6" s="5"/>
      <c r="G6" s="5"/>
      <c r="H6" s="5"/>
      <c r="I6" s="5"/>
      <c r="J6" s="5"/>
      <c r="K6" s="5"/>
      <c r="L6" s="5"/>
      <c r="M6" s="5"/>
      <c r="N6" s="5"/>
      <c r="O6" s="5"/>
      <c r="P6" s="5"/>
    </row>
    <row r="7" spans="1:16" ht="48" hidden="1" customHeight="1" x14ac:dyDescent="0.2">
      <c r="A7" s="223" t="s">
        <v>2028</v>
      </c>
      <c r="B7" s="398" t="s">
        <v>2029</v>
      </c>
      <c r="C7" s="399"/>
      <c r="D7" s="5"/>
      <c r="E7" s="5"/>
      <c r="F7" s="5"/>
      <c r="G7" s="5"/>
      <c r="H7" s="5"/>
      <c r="I7" s="5"/>
      <c r="J7" s="5"/>
      <c r="K7" s="5"/>
      <c r="L7" s="5"/>
      <c r="M7" s="5"/>
      <c r="N7" s="5"/>
      <c r="O7" s="5"/>
      <c r="P7" s="5"/>
    </row>
    <row r="8" spans="1:16" ht="41.25" hidden="1" customHeight="1" x14ac:dyDescent="0.2">
      <c r="A8" s="223" t="s">
        <v>2030</v>
      </c>
      <c r="B8" s="398" t="s">
        <v>2031</v>
      </c>
      <c r="C8" s="399"/>
      <c r="D8" s="5"/>
      <c r="E8" s="5"/>
      <c r="F8" s="5"/>
      <c r="G8" s="5"/>
      <c r="H8" s="5"/>
      <c r="I8" s="5"/>
      <c r="J8" s="5"/>
      <c r="K8" s="5"/>
      <c r="L8" s="5"/>
      <c r="M8" s="5"/>
      <c r="N8" s="5"/>
      <c r="O8" s="5"/>
      <c r="P8" s="5"/>
    </row>
    <row r="9" spans="1:16" ht="59.25" hidden="1" customHeight="1" x14ac:dyDescent="0.2">
      <c r="A9" s="223" t="s">
        <v>2032</v>
      </c>
      <c r="B9" s="398" t="s">
        <v>2033</v>
      </c>
      <c r="C9" s="399"/>
      <c r="D9" s="5"/>
      <c r="E9" s="5"/>
      <c r="F9" s="5"/>
      <c r="G9" s="5"/>
      <c r="H9" s="5"/>
      <c r="I9" s="5"/>
      <c r="J9" s="5"/>
      <c r="K9" s="5"/>
      <c r="L9" s="5"/>
      <c r="M9" s="5"/>
      <c r="N9" s="5"/>
      <c r="O9" s="5"/>
      <c r="P9" s="5"/>
    </row>
    <row r="10" spans="1:16" ht="61.5" hidden="1" customHeight="1" x14ac:dyDescent="0.2">
      <c r="A10" s="223" t="s">
        <v>2032</v>
      </c>
      <c r="B10" s="398" t="s">
        <v>2034</v>
      </c>
      <c r="C10" s="399"/>
      <c r="D10" s="5"/>
      <c r="E10" s="5"/>
      <c r="F10" s="5"/>
      <c r="G10" s="5"/>
      <c r="H10" s="5"/>
      <c r="I10" s="5"/>
      <c r="J10" s="5"/>
      <c r="K10" s="5"/>
      <c r="L10" s="5"/>
      <c r="M10" s="5"/>
      <c r="N10" s="5"/>
      <c r="O10" s="5"/>
      <c r="P10" s="5"/>
    </row>
    <row r="11" spans="1:16" ht="43.5" hidden="1" customHeight="1" x14ac:dyDescent="0.2">
      <c r="A11" s="223" t="s">
        <v>2032</v>
      </c>
      <c r="B11" s="398" t="s">
        <v>2035</v>
      </c>
      <c r="C11" s="399"/>
      <c r="D11" s="5"/>
      <c r="E11" s="5"/>
      <c r="F11" s="5"/>
      <c r="G11" s="5"/>
      <c r="H11" s="5"/>
      <c r="I11" s="5"/>
      <c r="J11" s="5"/>
      <c r="K11" s="5"/>
      <c r="L11" s="5"/>
      <c r="M11" s="5"/>
      <c r="N11" s="5"/>
      <c r="O11" s="5"/>
      <c r="P11" s="5"/>
    </row>
    <row r="12" spans="1:16" ht="27.75" hidden="1" customHeight="1" x14ac:dyDescent="0.2">
      <c r="A12" s="223" t="s">
        <v>2036</v>
      </c>
      <c r="B12" s="398" t="s">
        <v>2037</v>
      </c>
      <c r="C12" s="399"/>
      <c r="D12" s="5"/>
      <c r="E12" s="5"/>
      <c r="F12" s="5"/>
      <c r="G12" s="5"/>
      <c r="H12" s="5"/>
      <c r="I12" s="5"/>
      <c r="J12" s="5"/>
      <c r="K12" s="5"/>
      <c r="L12" s="5"/>
      <c r="M12" s="5"/>
      <c r="N12" s="5"/>
      <c r="O12" s="5"/>
      <c r="P12" s="5"/>
    </row>
    <row r="13" spans="1:16" ht="27.75" hidden="1" customHeight="1" x14ac:dyDescent="0.2">
      <c r="A13" s="223" t="s">
        <v>2038</v>
      </c>
      <c r="B13" s="398" t="s">
        <v>2039</v>
      </c>
      <c r="C13" s="399"/>
      <c r="D13" s="5"/>
      <c r="E13" s="5"/>
      <c r="F13" s="5"/>
      <c r="G13" s="5"/>
      <c r="H13" s="5"/>
      <c r="I13" s="5"/>
      <c r="J13" s="5"/>
      <c r="K13" s="5"/>
      <c r="L13" s="5"/>
      <c r="M13" s="5"/>
      <c r="N13" s="5"/>
      <c r="O13" s="5"/>
      <c r="P13" s="5"/>
    </row>
    <row r="14" spans="1:16" ht="45.75" hidden="1" customHeight="1" x14ac:dyDescent="0.2">
      <c r="A14" s="223" t="s">
        <v>2040</v>
      </c>
      <c r="B14" s="398" t="s">
        <v>2041</v>
      </c>
      <c r="C14" s="399"/>
      <c r="D14" s="5"/>
      <c r="E14" s="5"/>
      <c r="F14" s="5"/>
      <c r="G14" s="5"/>
      <c r="H14" s="5"/>
      <c r="I14" s="5"/>
      <c r="J14" s="5"/>
      <c r="K14" s="5"/>
      <c r="L14" s="5"/>
      <c r="M14" s="5"/>
      <c r="N14" s="5"/>
      <c r="O14" s="5"/>
      <c r="P14" s="5"/>
    </row>
    <row r="15" spans="1:16" ht="45.75" hidden="1" customHeight="1" x14ac:dyDescent="0.2">
      <c r="A15" s="223" t="s">
        <v>2042</v>
      </c>
      <c r="B15" s="398" t="s">
        <v>2043</v>
      </c>
      <c r="C15" s="399"/>
      <c r="D15" s="5"/>
      <c r="E15" s="5"/>
      <c r="F15" s="5"/>
      <c r="G15" s="5"/>
      <c r="H15" s="5"/>
      <c r="I15" s="5"/>
      <c r="J15" s="5"/>
      <c r="K15" s="5"/>
      <c r="L15" s="5"/>
      <c r="M15" s="5"/>
      <c r="N15" s="5"/>
      <c r="O15" s="5"/>
      <c r="P15" s="5"/>
    </row>
    <row r="16" spans="1:16" ht="51" hidden="1" customHeight="1" x14ac:dyDescent="0.2">
      <c r="A16" s="223" t="s">
        <v>2044</v>
      </c>
      <c r="B16" s="398" t="s">
        <v>2045</v>
      </c>
      <c r="C16" s="399"/>
      <c r="D16" s="5"/>
      <c r="E16" s="5"/>
      <c r="F16" s="5"/>
      <c r="G16" s="5"/>
      <c r="H16" s="5"/>
      <c r="I16" s="5"/>
      <c r="J16" s="5"/>
      <c r="K16" s="5"/>
      <c r="L16" s="5"/>
      <c r="M16" s="5"/>
      <c r="N16" s="5"/>
      <c r="O16" s="5"/>
      <c r="P16" s="5"/>
    </row>
    <row r="17" spans="1:16" ht="27.75" hidden="1" customHeight="1" x14ac:dyDescent="0.2">
      <c r="A17" s="223" t="s">
        <v>2046</v>
      </c>
      <c r="B17" s="398" t="s">
        <v>2047</v>
      </c>
      <c r="C17" s="399"/>
      <c r="D17" s="5"/>
      <c r="E17" s="5"/>
      <c r="F17" s="5"/>
      <c r="G17" s="5"/>
      <c r="H17" s="5"/>
      <c r="I17" s="5"/>
      <c r="J17" s="5"/>
      <c r="K17" s="5"/>
      <c r="L17" s="5"/>
      <c r="M17" s="5"/>
      <c r="N17" s="5"/>
      <c r="O17" s="5"/>
      <c r="P17" s="5"/>
    </row>
    <row r="18" spans="1:16" ht="27.75" hidden="1" customHeight="1" x14ac:dyDescent="0.2">
      <c r="A18" s="223" t="s">
        <v>2048</v>
      </c>
      <c r="B18" s="398" t="s">
        <v>2049</v>
      </c>
      <c r="C18" s="399"/>
      <c r="D18" s="5"/>
      <c r="E18" s="5"/>
      <c r="F18" s="5"/>
      <c r="G18" s="5"/>
      <c r="H18" s="5"/>
      <c r="I18" s="5"/>
      <c r="J18" s="5"/>
      <c r="K18" s="5"/>
      <c r="L18" s="5"/>
      <c r="M18" s="5"/>
      <c r="N18" s="5"/>
      <c r="O18" s="5"/>
      <c r="P18" s="5"/>
    </row>
    <row r="19" spans="1:16" ht="45" hidden="1" customHeight="1" x14ac:dyDescent="0.2">
      <c r="A19" s="223" t="s">
        <v>2048</v>
      </c>
      <c r="B19" s="398" t="s">
        <v>2050</v>
      </c>
      <c r="C19" s="399"/>
      <c r="D19" s="5"/>
      <c r="E19" s="5"/>
      <c r="F19" s="5"/>
      <c r="G19" s="5"/>
      <c r="H19" s="5"/>
      <c r="I19" s="5"/>
      <c r="J19" s="5"/>
      <c r="K19" s="5"/>
      <c r="L19" s="5"/>
      <c r="M19" s="5"/>
      <c r="N19" s="5"/>
      <c r="O19" s="5"/>
      <c r="P19" s="5"/>
    </row>
    <row r="20" spans="1:16" ht="45" hidden="1" customHeight="1" x14ac:dyDescent="0.2">
      <c r="A20" s="223" t="s">
        <v>2051</v>
      </c>
      <c r="B20" s="398" t="s">
        <v>2052</v>
      </c>
      <c r="C20" s="399"/>
      <c r="D20" s="5"/>
      <c r="E20" s="5"/>
      <c r="F20" s="5"/>
      <c r="G20" s="5"/>
      <c r="H20" s="5"/>
      <c r="I20" s="5"/>
      <c r="J20" s="5"/>
      <c r="K20" s="5"/>
      <c r="L20" s="5"/>
      <c r="M20" s="5"/>
      <c r="N20" s="5"/>
      <c r="O20" s="5"/>
      <c r="P20" s="5"/>
    </row>
    <row r="21" spans="1:16" ht="30" hidden="1" customHeight="1" x14ac:dyDescent="0.2">
      <c r="A21" s="223" t="s">
        <v>2053</v>
      </c>
      <c r="B21" s="398" t="s">
        <v>2054</v>
      </c>
      <c r="C21" s="399"/>
      <c r="D21" s="5"/>
      <c r="E21" s="5"/>
      <c r="F21" s="5"/>
      <c r="G21" s="5"/>
      <c r="H21" s="5"/>
      <c r="I21" s="5"/>
      <c r="J21" s="5"/>
      <c r="K21" s="5"/>
      <c r="L21" s="5"/>
      <c r="M21" s="5"/>
      <c r="N21" s="5"/>
      <c r="O21" s="5"/>
      <c r="P21" s="5"/>
    </row>
    <row r="22" spans="1:16" ht="30" hidden="1" customHeight="1" x14ac:dyDescent="0.2">
      <c r="A22" s="223" t="s">
        <v>2055</v>
      </c>
      <c r="B22" s="398" t="s">
        <v>2056</v>
      </c>
      <c r="C22" s="399"/>
      <c r="D22" s="5"/>
      <c r="E22" s="5"/>
      <c r="F22" s="5"/>
      <c r="G22" s="5"/>
      <c r="H22" s="5"/>
      <c r="I22" s="5"/>
      <c r="J22" s="5"/>
      <c r="K22" s="5"/>
      <c r="L22" s="5"/>
      <c r="M22" s="5"/>
      <c r="N22" s="5"/>
      <c r="O22" s="5"/>
      <c r="P22" s="5"/>
    </row>
    <row r="23" spans="1:16" ht="30" hidden="1" customHeight="1" x14ac:dyDescent="0.2">
      <c r="A23" s="223" t="s">
        <v>2057</v>
      </c>
      <c r="B23" s="398" t="s">
        <v>2058</v>
      </c>
      <c r="C23" s="399"/>
      <c r="D23" s="5"/>
      <c r="E23" s="5"/>
      <c r="F23" s="5"/>
      <c r="G23" s="5"/>
      <c r="H23" s="5"/>
      <c r="I23" s="5"/>
      <c r="J23" s="5"/>
      <c r="K23" s="5"/>
      <c r="L23" s="5"/>
      <c r="M23" s="5"/>
      <c r="N23" s="5"/>
      <c r="O23" s="5"/>
      <c r="P23" s="5"/>
    </row>
    <row r="24" spans="1:16" ht="30" hidden="1" customHeight="1" x14ac:dyDescent="0.2">
      <c r="A24" s="223" t="s">
        <v>2059</v>
      </c>
      <c r="B24" s="398" t="s">
        <v>2060</v>
      </c>
      <c r="C24" s="399"/>
      <c r="D24" s="5"/>
      <c r="E24" s="5"/>
      <c r="F24" s="5"/>
      <c r="G24" s="5"/>
      <c r="H24" s="5"/>
      <c r="I24" s="5"/>
      <c r="J24" s="5"/>
      <c r="K24" s="5"/>
      <c r="L24" s="5"/>
      <c r="M24" s="5"/>
      <c r="N24" s="5"/>
      <c r="O24" s="5"/>
      <c r="P24" s="5"/>
    </row>
    <row r="25" spans="1:16" ht="30" hidden="1" customHeight="1" x14ac:dyDescent="0.2">
      <c r="A25" s="223" t="s">
        <v>2061</v>
      </c>
      <c r="B25" s="398" t="s">
        <v>2062</v>
      </c>
      <c r="C25" s="399"/>
      <c r="D25" s="5"/>
      <c r="E25" s="5"/>
      <c r="F25" s="5"/>
      <c r="G25" s="5"/>
      <c r="H25" s="5"/>
      <c r="I25" s="5"/>
      <c r="J25" s="5"/>
      <c r="K25" s="5"/>
      <c r="L25" s="5"/>
      <c r="M25" s="5"/>
      <c r="N25" s="5"/>
      <c r="O25" s="5"/>
      <c r="P25" s="5"/>
    </row>
    <row r="26" spans="1:16" ht="30" hidden="1" customHeight="1" x14ac:dyDescent="0.2">
      <c r="A26" s="223" t="s">
        <v>2063</v>
      </c>
      <c r="B26" s="398" t="s">
        <v>2064</v>
      </c>
      <c r="C26" s="399"/>
      <c r="D26" s="5"/>
      <c r="E26" s="5"/>
      <c r="F26" s="5"/>
      <c r="G26" s="5"/>
      <c r="H26" s="5"/>
      <c r="I26" s="5"/>
      <c r="J26" s="5"/>
      <c r="K26" s="5"/>
      <c r="L26" s="5"/>
      <c r="M26" s="5"/>
      <c r="N26" s="5"/>
      <c r="O26" s="5"/>
      <c r="P26" s="5"/>
    </row>
    <row r="27" spans="1:16" ht="70.5" hidden="1" customHeight="1" x14ac:dyDescent="0.2">
      <c r="A27" s="223" t="s">
        <v>2065</v>
      </c>
      <c r="B27" s="398" t="s">
        <v>2066</v>
      </c>
      <c r="C27" s="399"/>
      <c r="D27" s="5"/>
      <c r="E27" s="5"/>
      <c r="F27" s="5"/>
      <c r="G27" s="5"/>
      <c r="H27" s="5"/>
      <c r="I27" s="5"/>
      <c r="J27" s="5"/>
      <c r="K27" s="5"/>
      <c r="L27" s="5"/>
      <c r="M27" s="5"/>
      <c r="N27" s="5"/>
      <c r="O27" s="5"/>
      <c r="P27" s="5"/>
    </row>
    <row r="28" spans="1:16" ht="48" hidden="1" customHeight="1" x14ac:dyDescent="0.2">
      <c r="A28" s="223" t="s">
        <v>2067</v>
      </c>
      <c r="B28" s="398" t="s">
        <v>2068</v>
      </c>
      <c r="C28" s="399"/>
      <c r="D28" s="5"/>
      <c r="E28" s="5"/>
      <c r="F28" s="5"/>
      <c r="G28" s="5"/>
      <c r="H28" s="5"/>
      <c r="I28" s="5"/>
      <c r="J28" s="5"/>
      <c r="K28" s="5"/>
      <c r="L28" s="5"/>
      <c r="M28" s="5"/>
      <c r="N28" s="5"/>
      <c r="O28" s="5"/>
      <c r="P28" s="5"/>
    </row>
    <row r="29" spans="1:16" ht="100.5" hidden="1" customHeight="1" x14ac:dyDescent="0.2">
      <c r="A29" s="223" t="s">
        <v>2069</v>
      </c>
      <c r="B29" s="398" t="s">
        <v>2070</v>
      </c>
      <c r="C29" s="399"/>
      <c r="D29" s="5"/>
      <c r="E29" s="5"/>
      <c r="F29" s="5"/>
      <c r="G29" s="5"/>
      <c r="H29" s="5"/>
      <c r="I29" s="5"/>
      <c r="J29" s="5"/>
      <c r="K29" s="5"/>
      <c r="L29" s="5"/>
      <c r="M29" s="5"/>
      <c r="N29" s="5"/>
      <c r="O29" s="5"/>
      <c r="P29" s="5"/>
    </row>
    <row r="30" spans="1:16" ht="45" hidden="1" customHeight="1" x14ac:dyDescent="0.2">
      <c r="A30" s="223" t="s">
        <v>2071</v>
      </c>
      <c r="B30" s="398" t="s">
        <v>2072</v>
      </c>
      <c r="C30" s="399"/>
      <c r="D30" s="5"/>
      <c r="E30" s="5"/>
      <c r="F30" s="5"/>
      <c r="G30" s="5"/>
      <c r="H30" s="5"/>
      <c r="I30" s="5"/>
      <c r="J30" s="5"/>
      <c r="K30" s="5"/>
      <c r="L30" s="5"/>
      <c r="M30" s="5"/>
      <c r="N30" s="5"/>
      <c r="O30" s="5"/>
      <c r="P30" s="5"/>
    </row>
    <row r="31" spans="1:16" ht="45" hidden="1" customHeight="1" x14ac:dyDescent="0.2">
      <c r="A31" s="223" t="s">
        <v>2073</v>
      </c>
      <c r="B31" s="398" t="s">
        <v>2074</v>
      </c>
      <c r="C31" s="399"/>
      <c r="D31" s="5"/>
      <c r="E31" s="5"/>
      <c r="F31" s="5"/>
      <c r="G31" s="5"/>
      <c r="H31" s="5"/>
      <c r="I31" s="5"/>
      <c r="J31" s="5"/>
      <c r="K31" s="5"/>
      <c r="L31" s="5"/>
      <c r="M31" s="5"/>
      <c r="N31" s="5"/>
      <c r="O31" s="5"/>
      <c r="P31" s="5"/>
    </row>
    <row r="32" spans="1:16" ht="45" hidden="1" customHeight="1" x14ac:dyDescent="0.2">
      <c r="A32" s="223" t="s">
        <v>2075</v>
      </c>
      <c r="B32" s="398" t="s">
        <v>2076</v>
      </c>
      <c r="C32" s="399"/>
      <c r="D32" s="5"/>
      <c r="E32" s="5"/>
      <c r="F32" s="5"/>
      <c r="G32" s="5"/>
      <c r="H32" s="5"/>
      <c r="I32" s="5"/>
      <c r="J32" s="5"/>
      <c r="K32" s="5"/>
      <c r="L32" s="5"/>
      <c r="M32" s="5"/>
      <c r="N32" s="5"/>
      <c r="O32" s="5"/>
      <c r="P32" s="5"/>
    </row>
    <row r="33" spans="1:16" ht="72" hidden="1" customHeight="1" x14ac:dyDescent="0.2">
      <c r="A33" s="223" t="s">
        <v>2077</v>
      </c>
      <c r="B33" s="398" t="s">
        <v>2078</v>
      </c>
      <c r="C33" s="399"/>
      <c r="D33" s="5"/>
      <c r="E33" s="5"/>
      <c r="F33" s="5"/>
      <c r="G33" s="5"/>
      <c r="H33" s="5"/>
      <c r="I33" s="5"/>
      <c r="J33" s="5"/>
      <c r="K33" s="5"/>
      <c r="L33" s="5"/>
      <c r="M33" s="5"/>
      <c r="N33" s="5"/>
      <c r="O33" s="5"/>
      <c r="P33" s="5"/>
    </row>
    <row r="34" spans="1:16" ht="79.5" hidden="1" customHeight="1" x14ac:dyDescent="0.2">
      <c r="A34" s="223" t="s">
        <v>2079</v>
      </c>
      <c r="B34" s="398" t="s">
        <v>2080</v>
      </c>
      <c r="C34" s="399"/>
      <c r="D34" s="5"/>
      <c r="E34" s="5"/>
      <c r="F34" s="5"/>
      <c r="G34" s="5"/>
      <c r="H34" s="5"/>
      <c r="I34" s="5"/>
      <c r="J34" s="5"/>
      <c r="K34" s="5"/>
      <c r="L34" s="5"/>
      <c r="M34" s="5"/>
      <c r="N34" s="5"/>
      <c r="O34" s="5"/>
      <c r="P34" s="5"/>
    </row>
    <row r="35" spans="1:16" ht="70.5" hidden="1" customHeight="1" x14ac:dyDescent="0.2">
      <c r="A35" s="223" t="s">
        <v>2081</v>
      </c>
      <c r="B35" s="398" t="s">
        <v>2082</v>
      </c>
      <c r="C35" s="399"/>
      <c r="D35" s="5"/>
      <c r="E35" s="5"/>
      <c r="F35" s="5"/>
      <c r="G35" s="5"/>
      <c r="H35" s="5"/>
      <c r="I35" s="5"/>
      <c r="J35" s="5"/>
      <c r="K35" s="5"/>
      <c r="L35" s="5"/>
      <c r="M35" s="5"/>
      <c r="N35" s="5"/>
      <c r="O35" s="5"/>
      <c r="P35" s="5"/>
    </row>
    <row r="36" spans="1:16" ht="45.75" hidden="1" customHeight="1" x14ac:dyDescent="0.2">
      <c r="A36" s="223" t="s">
        <v>2083</v>
      </c>
      <c r="B36" s="398" t="s">
        <v>2084</v>
      </c>
      <c r="C36" s="399"/>
      <c r="D36" s="5"/>
      <c r="E36" s="5"/>
      <c r="F36" s="5"/>
      <c r="G36" s="5"/>
      <c r="H36" s="5"/>
      <c r="I36" s="5"/>
      <c r="J36" s="5"/>
      <c r="K36" s="5"/>
      <c r="L36" s="5"/>
      <c r="M36" s="5"/>
      <c r="N36" s="5"/>
      <c r="O36" s="5"/>
      <c r="P36" s="5"/>
    </row>
    <row r="37" spans="1:16" ht="54.75" hidden="1" customHeight="1" x14ac:dyDescent="0.2">
      <c r="A37" s="223" t="s">
        <v>2085</v>
      </c>
      <c r="B37" s="398" t="s">
        <v>2086</v>
      </c>
      <c r="C37" s="399"/>
      <c r="D37" s="5"/>
      <c r="E37" s="5"/>
      <c r="F37" s="5"/>
      <c r="G37" s="5"/>
      <c r="H37" s="5"/>
      <c r="I37" s="5"/>
      <c r="J37" s="5"/>
      <c r="K37" s="5"/>
      <c r="L37" s="5"/>
      <c r="M37" s="5"/>
      <c r="N37" s="5"/>
      <c r="O37" s="5"/>
      <c r="P37" s="5"/>
    </row>
    <row r="38" spans="1:16" ht="37.5" hidden="1" customHeight="1" x14ac:dyDescent="0.2">
      <c r="A38" s="223" t="s">
        <v>2087</v>
      </c>
      <c r="B38" s="398" t="s">
        <v>2088</v>
      </c>
      <c r="C38" s="399"/>
      <c r="D38" s="5"/>
      <c r="E38" s="5"/>
      <c r="F38" s="5"/>
      <c r="G38" s="5"/>
      <c r="H38" s="5"/>
      <c r="I38" s="5"/>
      <c r="J38" s="5"/>
      <c r="K38" s="5"/>
      <c r="L38" s="5"/>
      <c r="M38" s="5"/>
      <c r="N38" s="5"/>
      <c r="O38" s="5"/>
      <c r="P38" s="5"/>
    </row>
    <row r="39" spans="1:16" ht="61.5" hidden="1" customHeight="1" x14ac:dyDescent="0.2">
      <c r="A39" s="223" t="s">
        <v>2089</v>
      </c>
      <c r="B39" s="398" t="s">
        <v>2090</v>
      </c>
      <c r="C39" s="399"/>
      <c r="D39" s="5"/>
      <c r="E39" s="5"/>
      <c r="F39" s="5"/>
      <c r="G39" s="5"/>
      <c r="H39" s="5"/>
      <c r="I39" s="5"/>
      <c r="J39" s="5"/>
      <c r="K39" s="5"/>
      <c r="L39" s="5"/>
      <c r="M39" s="5"/>
      <c r="N39" s="5"/>
      <c r="O39" s="5"/>
      <c r="P39" s="5"/>
    </row>
    <row r="40" spans="1:16" ht="53.25" hidden="1" customHeight="1" x14ac:dyDescent="0.2">
      <c r="A40" s="223" t="s">
        <v>2091</v>
      </c>
      <c r="B40" s="398" t="s">
        <v>2092</v>
      </c>
      <c r="C40" s="399"/>
      <c r="D40" s="5"/>
      <c r="E40" s="5"/>
      <c r="F40" s="5"/>
      <c r="G40" s="5"/>
      <c r="H40" s="5"/>
      <c r="I40" s="5"/>
      <c r="J40" s="5"/>
      <c r="K40" s="5"/>
      <c r="L40" s="5"/>
      <c r="M40" s="5"/>
      <c r="N40" s="5"/>
      <c r="O40" s="5"/>
      <c r="P40" s="5"/>
    </row>
    <row r="41" spans="1:16" ht="73.5" hidden="1" customHeight="1" x14ac:dyDescent="0.2">
      <c r="A41" s="223" t="s">
        <v>2093</v>
      </c>
      <c r="B41" s="398" t="s">
        <v>2094</v>
      </c>
      <c r="C41" s="399"/>
      <c r="D41" s="5"/>
      <c r="E41" s="5"/>
      <c r="F41" s="5"/>
      <c r="G41" s="5"/>
      <c r="H41" s="5"/>
      <c r="I41" s="5"/>
      <c r="J41" s="5"/>
      <c r="K41" s="5"/>
      <c r="L41" s="5"/>
      <c r="M41" s="5"/>
      <c r="N41" s="5"/>
      <c r="O41" s="5"/>
      <c r="P41" s="5"/>
    </row>
    <row r="42" spans="1:16" ht="57.75" hidden="1" customHeight="1" x14ac:dyDescent="0.2">
      <c r="A42" s="223" t="s">
        <v>2095</v>
      </c>
      <c r="B42" s="398" t="s">
        <v>2096</v>
      </c>
      <c r="C42" s="399"/>
      <c r="D42" s="5"/>
      <c r="E42" s="5"/>
      <c r="F42" s="5"/>
      <c r="G42" s="5"/>
      <c r="H42" s="5"/>
      <c r="I42" s="5"/>
      <c r="J42" s="5"/>
      <c r="K42" s="5"/>
      <c r="L42" s="5"/>
      <c r="M42" s="5"/>
      <c r="N42" s="5"/>
      <c r="O42" s="5"/>
      <c r="P42" s="5"/>
    </row>
    <row r="43" spans="1:16" ht="84" hidden="1" customHeight="1" x14ac:dyDescent="0.2">
      <c r="A43" s="223" t="s">
        <v>2097</v>
      </c>
      <c r="B43" s="398" t="s">
        <v>2098</v>
      </c>
      <c r="C43" s="399"/>
      <c r="D43" s="5"/>
      <c r="E43" s="5"/>
      <c r="F43" s="5"/>
      <c r="G43" s="5"/>
      <c r="H43" s="5"/>
      <c r="I43" s="5"/>
      <c r="J43" s="5"/>
      <c r="K43" s="5"/>
      <c r="L43" s="5"/>
      <c r="M43" s="5"/>
      <c r="N43" s="5"/>
      <c r="O43" s="5"/>
      <c r="P43" s="5"/>
    </row>
    <row r="44" spans="1:16" ht="48" hidden="1" customHeight="1" x14ac:dyDescent="0.2">
      <c r="A44" s="223" t="s">
        <v>2099</v>
      </c>
      <c r="B44" s="398" t="s">
        <v>2100</v>
      </c>
      <c r="C44" s="399"/>
      <c r="D44" s="5"/>
      <c r="E44" s="5"/>
      <c r="F44" s="5"/>
      <c r="G44" s="5"/>
      <c r="H44" s="5"/>
      <c r="I44" s="5"/>
      <c r="J44" s="5"/>
      <c r="K44" s="5"/>
      <c r="L44" s="5"/>
      <c r="M44" s="5"/>
      <c r="N44" s="5"/>
      <c r="O44" s="5"/>
      <c r="P44" s="5"/>
    </row>
    <row r="45" spans="1:16" ht="57" hidden="1" customHeight="1" x14ac:dyDescent="0.2">
      <c r="A45" s="223" t="s">
        <v>2101</v>
      </c>
      <c r="B45" s="398" t="s">
        <v>2102</v>
      </c>
      <c r="C45" s="399"/>
      <c r="D45" s="5"/>
      <c r="E45" s="5"/>
      <c r="F45" s="5"/>
      <c r="G45" s="5"/>
      <c r="H45" s="5"/>
      <c r="I45" s="5"/>
      <c r="J45" s="5"/>
      <c r="K45" s="5"/>
      <c r="L45" s="5"/>
      <c r="M45" s="5"/>
      <c r="N45" s="5"/>
      <c r="O45" s="5"/>
      <c r="P45" s="5"/>
    </row>
    <row r="46" spans="1:16" ht="73.5" hidden="1" customHeight="1" x14ac:dyDescent="0.2">
      <c r="A46" s="223" t="s">
        <v>2103</v>
      </c>
      <c r="B46" s="403" t="s">
        <v>2104</v>
      </c>
      <c r="C46" s="399"/>
      <c r="D46" s="5"/>
      <c r="E46" s="5"/>
      <c r="F46" s="5"/>
      <c r="G46" s="5"/>
      <c r="H46" s="5"/>
      <c r="I46" s="5"/>
      <c r="J46" s="5"/>
      <c r="K46" s="5"/>
      <c r="L46" s="5"/>
      <c r="M46" s="5"/>
      <c r="N46" s="5"/>
      <c r="O46" s="5"/>
      <c r="P46" s="5"/>
    </row>
    <row r="47" spans="1:16" ht="66" hidden="1" customHeight="1" x14ac:dyDescent="0.2">
      <c r="A47" s="39" t="s">
        <v>2105</v>
      </c>
      <c r="B47" s="404" t="s">
        <v>2106</v>
      </c>
      <c r="C47" s="404"/>
      <c r="D47" s="5"/>
      <c r="E47" s="5"/>
      <c r="F47" s="5"/>
      <c r="G47" s="5"/>
      <c r="H47" s="5"/>
      <c r="I47" s="5"/>
      <c r="J47" s="5"/>
      <c r="K47" s="5"/>
      <c r="L47" s="5"/>
      <c r="M47" s="5"/>
      <c r="N47" s="5"/>
      <c r="O47" s="5"/>
      <c r="P47" s="5"/>
    </row>
    <row r="48" spans="1:16" ht="123.75" customHeight="1" x14ac:dyDescent="0.2">
      <c r="A48" s="202" t="s">
        <v>2107</v>
      </c>
      <c r="B48" s="402" t="s">
        <v>2108</v>
      </c>
      <c r="C48" s="401"/>
      <c r="D48" s="5"/>
      <c r="E48" s="5"/>
      <c r="F48" s="5"/>
      <c r="G48" s="5"/>
      <c r="H48" s="5"/>
      <c r="I48" s="5"/>
      <c r="J48" s="5"/>
      <c r="K48" s="5"/>
      <c r="L48" s="5"/>
      <c r="M48" s="5"/>
      <c r="N48" s="5"/>
      <c r="O48" s="5"/>
      <c r="P48" s="5"/>
    </row>
    <row r="49" spans="1:16" ht="34.5" customHeight="1" x14ac:dyDescent="0.2">
      <c r="A49" s="202" t="s">
        <v>2109</v>
      </c>
      <c r="B49" s="400" t="s">
        <v>2110</v>
      </c>
      <c r="C49" s="401"/>
      <c r="D49" s="5"/>
      <c r="E49" s="5"/>
      <c r="F49" s="5"/>
      <c r="G49" s="5"/>
      <c r="H49" s="5"/>
      <c r="I49" s="5"/>
      <c r="J49" s="5"/>
      <c r="K49" s="5"/>
      <c r="L49" s="5"/>
      <c r="M49" s="5"/>
      <c r="N49" s="5"/>
      <c r="O49" s="5"/>
      <c r="P49" s="5"/>
    </row>
    <row r="50" spans="1:16" ht="34.5" customHeight="1" x14ac:dyDescent="0.2">
      <c r="A50" s="202" t="s">
        <v>2111</v>
      </c>
      <c r="B50" s="400" t="s">
        <v>2112</v>
      </c>
      <c r="C50" s="401"/>
      <c r="D50" s="5"/>
      <c r="E50" s="5"/>
      <c r="F50" s="5"/>
      <c r="G50" s="5"/>
      <c r="H50" s="5"/>
      <c r="I50" s="5"/>
      <c r="J50" s="5"/>
      <c r="K50" s="5"/>
      <c r="L50" s="5"/>
      <c r="M50" s="5"/>
      <c r="N50" s="5"/>
      <c r="O50" s="5"/>
      <c r="P50" s="5"/>
    </row>
    <row r="51" spans="1:16" ht="31.5" customHeight="1" x14ac:dyDescent="0.2">
      <c r="A51" s="224" t="s">
        <v>2113</v>
      </c>
      <c r="B51" s="398" t="s">
        <v>2114</v>
      </c>
      <c r="C51" s="399"/>
      <c r="D51" s="5"/>
      <c r="E51" s="5"/>
      <c r="F51" s="5"/>
      <c r="G51" s="5"/>
      <c r="H51" s="5"/>
      <c r="I51" s="5"/>
      <c r="J51" s="5"/>
      <c r="K51" s="5"/>
      <c r="L51" s="5"/>
      <c r="M51" s="5"/>
      <c r="N51" s="5"/>
      <c r="O51" s="5"/>
      <c r="P51" s="5"/>
    </row>
    <row r="52" spans="1:16" ht="31.5" customHeight="1" x14ac:dyDescent="0.2">
      <c r="A52" s="224" t="s">
        <v>2115</v>
      </c>
      <c r="B52" s="398" t="s">
        <v>2116</v>
      </c>
      <c r="C52" s="399"/>
      <c r="D52" s="5"/>
      <c r="E52" s="5"/>
      <c r="F52" s="5"/>
      <c r="G52" s="5"/>
      <c r="H52" s="5"/>
      <c r="I52" s="5"/>
      <c r="J52" s="5"/>
      <c r="K52" s="5"/>
      <c r="L52" s="5"/>
      <c r="M52" s="5"/>
      <c r="N52" s="5"/>
      <c r="O52" s="5"/>
      <c r="P52" s="5"/>
    </row>
    <row r="53" spans="1:16" ht="31.5" customHeight="1" x14ac:dyDescent="0.2">
      <c r="A53" s="224" t="s">
        <v>2117</v>
      </c>
      <c r="B53" s="405" t="s">
        <v>2118</v>
      </c>
      <c r="C53" s="406"/>
      <c r="D53" s="5"/>
      <c r="E53" s="5"/>
      <c r="F53" s="5"/>
      <c r="G53" s="5"/>
      <c r="H53" s="5"/>
      <c r="I53" s="5"/>
      <c r="J53" s="5"/>
      <c r="K53" s="5"/>
      <c r="L53" s="5"/>
      <c r="M53" s="5"/>
      <c r="N53" s="5"/>
      <c r="O53" s="5"/>
      <c r="P53" s="5"/>
    </row>
    <row r="54" spans="1:16" ht="31.5" customHeight="1" x14ac:dyDescent="0.2">
      <c r="A54" s="224" t="s">
        <v>2119</v>
      </c>
      <c r="B54" s="405" t="s">
        <v>2120</v>
      </c>
      <c r="C54" s="406"/>
      <c r="D54" s="5"/>
      <c r="E54" s="5"/>
      <c r="F54" s="5"/>
      <c r="G54" s="5"/>
      <c r="H54" s="5"/>
      <c r="I54" s="5"/>
      <c r="J54" s="5"/>
      <c r="K54" s="5"/>
      <c r="L54" s="5"/>
      <c r="M54" s="5"/>
      <c r="N54" s="5"/>
      <c r="O54" s="5"/>
      <c r="P54" s="5"/>
    </row>
    <row r="55" spans="1:16" ht="54.6" customHeight="1" x14ac:dyDescent="0.2">
      <c r="A55" s="224" t="s">
        <v>2121</v>
      </c>
      <c r="B55" s="405" t="s">
        <v>2122</v>
      </c>
      <c r="C55" s="406"/>
      <c r="D55" s="5"/>
      <c r="E55" s="5"/>
      <c r="F55" s="5"/>
      <c r="G55" s="5"/>
      <c r="H55" s="5"/>
      <c r="I55" s="5"/>
      <c r="J55" s="5"/>
      <c r="K55" s="5"/>
      <c r="L55" s="5"/>
      <c r="M55" s="5"/>
      <c r="N55" s="5"/>
      <c r="O55" s="5"/>
      <c r="P55" s="5"/>
    </row>
    <row r="56" spans="1:16" ht="54.6" customHeight="1" x14ac:dyDescent="0.2">
      <c r="A56" s="224" t="s">
        <v>2123</v>
      </c>
      <c r="B56" s="405" t="s">
        <v>2124</v>
      </c>
      <c r="C56" s="406"/>
      <c r="D56" s="5"/>
      <c r="E56" s="5"/>
      <c r="F56" s="5"/>
      <c r="G56" s="5"/>
      <c r="H56" s="5"/>
      <c r="I56" s="5"/>
      <c r="J56" s="5"/>
      <c r="K56" s="5"/>
      <c r="L56" s="5"/>
      <c r="M56" s="5"/>
      <c r="N56" s="5"/>
      <c r="O56" s="5"/>
      <c r="P56" s="5"/>
    </row>
    <row r="57" spans="1:16" ht="54" customHeight="1" x14ac:dyDescent="0.2">
      <c r="A57" s="224" t="s">
        <v>2125</v>
      </c>
      <c r="B57" s="405" t="s">
        <v>2126</v>
      </c>
      <c r="C57" s="406"/>
      <c r="D57" s="5"/>
      <c r="E57" s="5"/>
      <c r="F57" s="5"/>
      <c r="G57" s="5"/>
      <c r="H57" s="5"/>
      <c r="I57" s="5"/>
      <c r="J57" s="5"/>
      <c r="K57" s="5"/>
      <c r="L57" s="5"/>
      <c r="M57" s="5"/>
      <c r="N57" s="5"/>
      <c r="O57" s="5"/>
      <c r="P57" s="5"/>
    </row>
    <row r="58" spans="1:16" ht="31.15" customHeight="1" x14ac:dyDescent="0.2">
      <c r="A58" s="270" t="s">
        <v>2127</v>
      </c>
      <c r="B58" s="396" t="s">
        <v>2128</v>
      </c>
      <c r="C58" s="397"/>
      <c r="D58" s="5"/>
      <c r="E58" s="5"/>
      <c r="F58" s="5"/>
      <c r="G58" s="5"/>
      <c r="H58" s="5"/>
      <c r="I58" s="5"/>
      <c r="J58" s="5"/>
      <c r="K58" s="5"/>
      <c r="L58" s="5"/>
      <c r="M58" s="5"/>
      <c r="N58" s="5"/>
      <c r="O58" s="5"/>
      <c r="P58" s="5"/>
    </row>
    <row r="59" spans="1:16" ht="46.5" customHeight="1" x14ac:dyDescent="0.2">
      <c r="A59" s="302" t="s">
        <v>2129</v>
      </c>
      <c r="B59" s="411" t="s">
        <v>2130</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31018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1983</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1984</v>
      </c>
      <c r="G12" s="357"/>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2"/>
      <c r="F13" s="329" t="s">
        <v>1988</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1977</v>
      </c>
      <c r="B17" s="336" t="str">
        <f>'PR-RAS'!B6</f>
        <v>PRIHODI POSLOVANJA (šifre 61+62+63+64+65+66+67+68)</v>
      </c>
      <c r="C17" s="337"/>
      <c r="D17" s="337"/>
      <c r="E17" s="337"/>
      <c r="F17" s="338"/>
      <c r="G17" s="28" t="str">
        <f>'PR-RAS'!C6</f>
        <v>6</v>
      </c>
      <c r="H17" s="275">
        <f>'PR-RAS'!D6</f>
        <v>9606997.1099999994</v>
      </c>
      <c r="I17" s="275">
        <f>'PR-RAS'!E6</f>
        <v>11900193.860000001</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7099046.6799999988</v>
      </c>
      <c r="I18" s="275">
        <f>'PR-RAS'!E152</f>
        <v>8800391.2299999986</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1230696.6700000023</v>
      </c>
      <c r="I19" s="275">
        <f>'PR-RAS'!E649</f>
        <v>2316627.5900000031</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3" t="s">
        <v>8</v>
      </c>
      <c r="C21" s="334"/>
      <c r="D21" s="334"/>
      <c r="E21" s="334"/>
      <c r="F21" s="335"/>
      <c r="G21" s="201" t="s">
        <v>9</v>
      </c>
      <c r="H21" s="265" t="s">
        <v>1990</v>
      </c>
      <c r="I21" s="266" t="s">
        <v>1991</v>
      </c>
      <c r="J21" s="5"/>
      <c r="K21" s="5"/>
      <c r="L21" s="5"/>
      <c r="M21" s="5"/>
      <c r="N21" s="5"/>
      <c r="O21" s="5"/>
      <c r="P21" s="5"/>
      <c r="Q21" s="5"/>
      <c r="R21" s="5"/>
      <c r="S21" s="5"/>
      <c r="T21" s="5"/>
      <c r="U21" s="5"/>
      <c r="V21" s="5"/>
      <c r="W21" s="5"/>
    </row>
    <row r="22" spans="1:23" ht="12.75" customHeight="1" x14ac:dyDescent="0.2">
      <c r="A22" s="353" t="s">
        <v>1980</v>
      </c>
      <c r="B22" s="336" t="str">
        <f>BILANCA!B7</f>
        <v>Nefinancijska imovina (šifre 01+02+03+04+05+06)</v>
      </c>
      <c r="C22" s="337"/>
      <c r="D22" s="337"/>
      <c r="E22" s="337"/>
      <c r="F22" s="338"/>
      <c r="G22" s="126" t="str">
        <f>BILANCA!C7</f>
        <v>B002</v>
      </c>
      <c r="H22" s="275">
        <f>BILANCA!D7</f>
        <v>25367113.559999995</v>
      </c>
      <c r="I22" s="275">
        <f>BILANCA!E7</f>
        <v>26533142.960000001</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10248987.959999999</v>
      </c>
      <c r="I23" s="275">
        <f>BILANCA!E69</f>
        <v>11484126.520000001</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2517477.48</v>
      </c>
      <c r="I24" s="275">
        <f>BILANCA!E177</f>
        <v>2037479.1500000001</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33098624.040000007</v>
      </c>
      <c r="I25" s="275">
        <f>BILANCA!E251</f>
        <v>35979790.329999998</v>
      </c>
      <c r="J25" s="5"/>
      <c r="K25" s="5"/>
      <c r="L25" s="5"/>
      <c r="M25" s="5"/>
      <c r="N25" s="5"/>
      <c r="O25" s="5"/>
      <c r="P25" s="5"/>
      <c r="Q25" s="5"/>
      <c r="R25" s="5"/>
      <c r="S25" s="5"/>
      <c r="T25" s="5"/>
      <c r="U25" s="5"/>
      <c r="V25" s="5"/>
      <c r="W25" s="5"/>
    </row>
    <row r="26" spans="1:23" ht="48" x14ac:dyDescent="0.2">
      <c r="A26" s="200" t="s">
        <v>1989</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1992</v>
      </c>
      <c r="B27" s="336" t="str">
        <f>'RAS-funkcijski'!B5</f>
        <v>Opće javne usluge (šifre 011+012+013+014 do 018)</v>
      </c>
      <c r="C27" s="337"/>
      <c r="D27" s="337"/>
      <c r="E27" s="337"/>
      <c r="F27" s="338"/>
      <c r="G27" s="126" t="str">
        <f>'RAS-funkcijski'!C5</f>
        <v>01</v>
      </c>
      <c r="H27" s="275">
        <f>'RAS-funkcijski'!D5</f>
        <v>1677789.3499999999</v>
      </c>
      <c r="I27" s="275">
        <f>'RAS-funkcijski'!E5</f>
        <v>2086730.1400000004</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1144644.19</v>
      </c>
      <c r="I28" s="275">
        <f>'RAS-funkcijski'!E35</f>
        <v>1774194.67</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643201.82999999996</v>
      </c>
      <c r="I29" s="275">
        <f>'RAS-funkcijski'!E88</f>
        <v>895804.91</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2030322.23</v>
      </c>
      <c r="I30" s="275">
        <f>'RAS-funkcijski'!E114</f>
        <v>2956732.98</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9037010.0699999984</v>
      </c>
      <c r="I31" s="275">
        <f>'RAS-funkcijski'!E141</f>
        <v>11405274.910000002</v>
      </c>
      <c r="J31" s="5"/>
      <c r="K31" s="5"/>
      <c r="L31" s="5"/>
      <c r="M31" s="5"/>
      <c r="N31" s="5"/>
      <c r="O31" s="5"/>
      <c r="P31" s="5"/>
      <c r="Q31" s="5"/>
      <c r="R31" s="5"/>
      <c r="S31" s="5"/>
      <c r="T31" s="5"/>
      <c r="U31" s="5"/>
      <c r="V31" s="5"/>
      <c r="W31" s="5"/>
    </row>
    <row r="32" spans="1:23" ht="29.25" customHeight="1" x14ac:dyDescent="0.2">
      <c r="A32" s="200" t="s">
        <v>1989</v>
      </c>
      <c r="B32" s="333" t="s">
        <v>8</v>
      </c>
      <c r="C32" s="334"/>
      <c r="D32" s="334"/>
      <c r="E32" s="334"/>
      <c r="F32" s="335"/>
      <c r="G32" s="201" t="s">
        <v>9</v>
      </c>
      <c r="H32" s="265" t="s">
        <v>1993</v>
      </c>
      <c r="I32" s="266" t="s">
        <v>1994</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7"/>
      <c r="D33" s="337"/>
      <c r="E33" s="337"/>
      <c r="F33" s="338"/>
      <c r="G33" s="126" t="str">
        <f>'P-VRIO'!C5</f>
        <v>9151</v>
      </c>
      <c r="H33" s="275">
        <f>'P-VRIO'!D5</f>
        <v>0</v>
      </c>
      <c r="I33" s="275">
        <f>'P-VRIO'!E5</f>
        <v>236.5</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236.5</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3" t="s">
        <v>8</v>
      </c>
      <c r="C37" s="334"/>
      <c r="D37" s="334"/>
      <c r="E37" s="334"/>
      <c r="F37" s="335"/>
      <c r="G37" s="201" t="s">
        <v>9</v>
      </c>
      <c r="H37" s="265" t="s">
        <v>1990</v>
      </c>
      <c r="I37" s="266" t="s">
        <v>1951</v>
      </c>
      <c r="J37" s="5"/>
      <c r="K37" s="5"/>
      <c r="L37" s="5"/>
      <c r="M37" s="5"/>
      <c r="N37" s="5"/>
      <c r="O37" s="5"/>
      <c r="P37" s="5"/>
      <c r="Q37" s="5"/>
      <c r="R37" s="5"/>
      <c r="S37" s="5"/>
      <c r="T37" s="5"/>
      <c r="U37" s="5"/>
      <c r="V37" s="5"/>
      <c r="W37" s="5"/>
    </row>
    <row r="38" spans="1:23" ht="12.75" customHeight="1" x14ac:dyDescent="0.2">
      <c r="A38" s="353" t="s">
        <v>1983</v>
      </c>
      <c r="B38" s="336" t="str">
        <f>OBVEZE!B5</f>
        <v>Stanje obveza 1. siječnja (=stanju obveza iz Izvještaja o obvezama na 31. prosinca prethodne godine)</v>
      </c>
      <c r="C38" s="337"/>
      <c r="D38" s="337"/>
      <c r="E38" s="337"/>
      <c r="F38" s="338"/>
      <c r="G38" s="126" t="str">
        <f>OBVEZE!C5</f>
        <v>V001</v>
      </c>
      <c r="H38" s="275">
        <f>OBVEZE!D5</f>
        <v>2538328.7100000004</v>
      </c>
      <c r="I38" s="275" t="s">
        <v>1995</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1995</v>
      </c>
      <c r="I39" s="275">
        <f>OBVEZE!D44</f>
        <v>2010069.1500000004</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1995</v>
      </c>
      <c r="I40" s="275">
        <f>OBVEZE!D45</f>
        <v>228996.11</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1995</v>
      </c>
      <c r="I41" s="276">
        <f>OBVEZE!D104</f>
        <v>1781073.0400000003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70"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9606997.1099999994</v>
      </c>
      <c r="E6" s="60">
        <f>E7+E43+E49+E82+E106+E125+E134+E140</f>
        <v>11900193.860000001</v>
      </c>
      <c r="F6" s="45">
        <f t="shared" ref="F6:F132" si="0">IF(D6&lt;&gt;0,IF(E6/D6&gt;=100,"&gt;&gt;100",E6/D6*100),"-")</f>
        <v>123.87006807374799</v>
      </c>
    </row>
    <row r="7" spans="1:24" ht="12.75" customHeight="1" x14ac:dyDescent="0.2">
      <c r="A7" s="63">
        <v>61</v>
      </c>
      <c r="B7" s="220" t="s">
        <v>17</v>
      </c>
      <c r="C7" s="247" t="s">
        <v>18</v>
      </c>
      <c r="D7" s="60">
        <f>D8+D17+D23+D29+D36+D39</f>
        <v>6148050.8199999994</v>
      </c>
      <c r="E7" s="60">
        <f>E8+E17+E23+E29+E36+E39</f>
        <v>7376403.3000000007</v>
      </c>
      <c r="F7" s="45">
        <f t="shared" si="0"/>
        <v>119.97954337013761</v>
      </c>
    </row>
    <row r="8" spans="1:24" ht="12.75" customHeight="1" x14ac:dyDescent="0.2">
      <c r="A8" s="63">
        <v>611</v>
      </c>
      <c r="B8" s="220" t="s">
        <v>19</v>
      </c>
      <c r="C8" s="247" t="s">
        <v>20</v>
      </c>
      <c r="D8" s="60">
        <f>SUM(D9:D14)-D15-D16</f>
        <v>4053587.8099999996</v>
      </c>
      <c r="E8" s="60">
        <f>SUM(E9:E14)-E15-E16</f>
        <v>5280154.7200000007</v>
      </c>
      <c r="F8" s="45">
        <f t="shared" si="0"/>
        <v>130.25879708277495</v>
      </c>
    </row>
    <row r="9" spans="1:24" ht="12.75" customHeight="1" x14ac:dyDescent="0.2">
      <c r="A9" s="63">
        <v>6111</v>
      </c>
      <c r="B9" s="65" t="s">
        <v>21</v>
      </c>
      <c r="C9" s="247" t="s">
        <v>22</v>
      </c>
      <c r="D9" s="194">
        <v>2816552.16</v>
      </c>
      <c r="E9" s="194">
        <v>3484179.1</v>
      </c>
      <c r="F9" s="45">
        <f t="shared" si="0"/>
        <v>123.70369522998644</v>
      </c>
    </row>
    <row r="10" spans="1:24" ht="12.75" customHeight="1" x14ac:dyDescent="0.2">
      <c r="A10" s="63">
        <v>6112</v>
      </c>
      <c r="B10" s="65" t="s">
        <v>23</v>
      </c>
      <c r="C10" s="247" t="s">
        <v>24</v>
      </c>
      <c r="D10" s="194">
        <v>387156.53</v>
      </c>
      <c r="E10" s="194">
        <v>471412.37</v>
      </c>
      <c r="F10" s="45">
        <f t="shared" si="0"/>
        <v>121.76273250511878</v>
      </c>
    </row>
    <row r="11" spans="1:24" ht="12.75" customHeight="1" x14ac:dyDescent="0.2">
      <c r="A11" s="63">
        <v>6113</v>
      </c>
      <c r="B11" s="65" t="s">
        <v>25</v>
      </c>
      <c r="C11" s="247" t="s">
        <v>26</v>
      </c>
      <c r="D11" s="194">
        <v>747363.47</v>
      </c>
      <c r="E11" s="194">
        <v>1342895.97</v>
      </c>
      <c r="F11" s="45">
        <f t="shared" si="0"/>
        <v>179.68445393778748</v>
      </c>
    </row>
    <row r="12" spans="1:24" ht="12.75" customHeight="1" x14ac:dyDescent="0.2">
      <c r="A12" s="63">
        <v>6114</v>
      </c>
      <c r="B12" s="65" t="s">
        <v>27</v>
      </c>
      <c r="C12" s="247" t="s">
        <v>28</v>
      </c>
      <c r="D12" s="194">
        <v>259043.02</v>
      </c>
      <c r="E12" s="194">
        <v>189147.74</v>
      </c>
      <c r="F12" s="45">
        <f t="shared" si="0"/>
        <v>73.017887144768466</v>
      </c>
    </row>
    <row r="13" spans="1:24" ht="12.75" customHeight="1" x14ac:dyDescent="0.2">
      <c r="A13" s="63">
        <v>6115</v>
      </c>
      <c r="B13" s="65" t="s">
        <v>29</v>
      </c>
      <c r="C13" s="247" t="s">
        <v>30</v>
      </c>
      <c r="D13" s="194">
        <v>232408.97</v>
      </c>
      <c r="E13" s="194">
        <v>291628.5</v>
      </c>
      <c r="F13" s="45">
        <f t="shared" si="0"/>
        <v>125.48074198685188</v>
      </c>
    </row>
    <row r="14" spans="1:24" ht="12.75" customHeight="1" x14ac:dyDescent="0.2">
      <c r="A14" s="63">
        <v>6116</v>
      </c>
      <c r="B14" s="65" t="s">
        <v>31</v>
      </c>
      <c r="C14" s="247" t="s">
        <v>32</v>
      </c>
      <c r="D14" s="194">
        <v>2308.19</v>
      </c>
      <c r="E14" s="194">
        <v>0</v>
      </c>
      <c r="F14" s="45">
        <f t="shared" si="0"/>
        <v>0</v>
      </c>
    </row>
    <row r="15" spans="1:24" ht="12.75" customHeight="1" x14ac:dyDescent="0.2">
      <c r="A15" s="63">
        <v>6117</v>
      </c>
      <c r="B15" s="220" t="s">
        <v>33</v>
      </c>
      <c r="C15" s="247" t="s">
        <v>34</v>
      </c>
      <c r="D15" s="194">
        <v>391244.53</v>
      </c>
      <c r="E15" s="194">
        <v>499108.96</v>
      </c>
      <c r="F15" s="45">
        <f t="shared" si="0"/>
        <v>127.56956883205497</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1891263.8</v>
      </c>
      <c r="E23" s="60">
        <f t="shared" si="2"/>
        <v>1852183.71</v>
      </c>
      <c r="F23" s="45">
        <f t="shared" si="0"/>
        <v>97.933652090205499</v>
      </c>
    </row>
    <row r="24" spans="1:6" ht="12.75" customHeight="1" x14ac:dyDescent="0.2">
      <c r="A24" s="63">
        <v>6131</v>
      </c>
      <c r="B24" s="65" t="s">
        <v>51</v>
      </c>
      <c r="C24" s="247" t="s">
        <v>52</v>
      </c>
      <c r="D24" s="194">
        <v>877001.68</v>
      </c>
      <c r="E24" s="194">
        <v>1078914.3600000001</v>
      </c>
      <c r="F24" s="45">
        <f t="shared" si="0"/>
        <v>123.02306650085325</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1014262.12</v>
      </c>
      <c r="E27" s="194">
        <v>773269.35</v>
      </c>
      <c r="F27" s="45">
        <f t="shared" si="0"/>
        <v>76.239596722787994</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203199.21</v>
      </c>
      <c r="E29" s="60">
        <f>SUM(E30:E35)</f>
        <v>244064.87</v>
      </c>
      <c r="F29" s="45">
        <f t="shared" si="0"/>
        <v>120.1111313375677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203194.65</v>
      </c>
      <c r="E31" s="194">
        <v>244064.87</v>
      </c>
      <c r="F31" s="45">
        <f t="shared" si="0"/>
        <v>120.11382681581431</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4.5599999999999996</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884465.77</v>
      </c>
      <c r="E49" s="60">
        <f>E50+E53+E58+E61+E64+E68+E71+E74+E77</f>
        <v>1780424.28</v>
      </c>
      <c r="F49" s="45">
        <f t="shared" si="0"/>
        <v>201.29939907114775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461861.15</v>
      </c>
      <c r="E58" s="60">
        <f t="shared" si="9"/>
        <v>790856.76</v>
      </c>
      <c r="F58" s="45">
        <f t="shared" si="0"/>
        <v>171.23257931523358</v>
      </c>
    </row>
    <row r="59" spans="1:6" ht="24" x14ac:dyDescent="0.2">
      <c r="A59" s="63">
        <v>6331</v>
      </c>
      <c r="B59" s="65" t="s">
        <v>121</v>
      </c>
      <c r="C59" s="247" t="s">
        <v>122</v>
      </c>
      <c r="D59" s="194">
        <v>156283.20000000001</v>
      </c>
      <c r="E59" s="194">
        <v>180277.97</v>
      </c>
      <c r="F59" s="45">
        <f t="shared" si="0"/>
        <v>115.35339051158408</v>
      </c>
    </row>
    <row r="60" spans="1:6" ht="24" x14ac:dyDescent="0.2">
      <c r="A60" s="63">
        <v>6332</v>
      </c>
      <c r="B60" s="65" t="s">
        <v>123</v>
      </c>
      <c r="C60" s="247" t="s">
        <v>124</v>
      </c>
      <c r="D60" s="194">
        <v>305577.95</v>
      </c>
      <c r="E60" s="194">
        <v>610578.79</v>
      </c>
      <c r="F60" s="45">
        <f t="shared" si="0"/>
        <v>199.81114147797641</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251013.61</v>
      </c>
      <c r="E68" s="60">
        <f t="shared" si="11"/>
        <v>366528.07</v>
      </c>
      <c r="F68" s="45">
        <f t="shared" si="0"/>
        <v>146.01920190702012</v>
      </c>
    </row>
    <row r="69" spans="1:6" ht="12.75" customHeight="1" x14ac:dyDescent="0.2">
      <c r="A69" s="63" t="s">
        <v>141</v>
      </c>
      <c r="B69" s="64" t="s">
        <v>142</v>
      </c>
      <c r="C69" s="247" t="s">
        <v>141</v>
      </c>
      <c r="D69" s="194">
        <v>236113.61</v>
      </c>
      <c r="E69" s="194">
        <v>351528.07</v>
      </c>
      <c r="F69" s="45">
        <f t="shared" si="0"/>
        <v>148.88090102048756</v>
      </c>
    </row>
    <row r="70" spans="1:6" ht="24" x14ac:dyDescent="0.2">
      <c r="A70" s="63" t="s">
        <v>143</v>
      </c>
      <c r="B70" s="64" t="s">
        <v>144</v>
      </c>
      <c r="C70" s="247" t="s">
        <v>143</v>
      </c>
      <c r="D70" s="194">
        <v>14900</v>
      </c>
      <c r="E70" s="194">
        <v>15000</v>
      </c>
      <c r="F70" s="45">
        <f t="shared" si="0"/>
        <v>100.67114093959732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171591.01</v>
      </c>
      <c r="E74" s="60">
        <f t="shared" si="13"/>
        <v>623039.44999999995</v>
      </c>
      <c r="F74" s="45">
        <f t="shared" si="0"/>
        <v>363.09562488151329</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171591.01</v>
      </c>
      <c r="E76" s="194">
        <v>623039.44999999995</v>
      </c>
      <c r="F76" s="45">
        <f t="shared" si="0"/>
        <v>363.09562488151329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327">
        <v>0</v>
      </c>
      <c r="F79" s="45" t="str">
        <f t="shared" si="0"/>
        <v>-</v>
      </c>
    </row>
    <row r="80" spans="1:6" ht="24" x14ac:dyDescent="0.2">
      <c r="A80" s="63">
        <v>6393</v>
      </c>
      <c r="B80" s="64" t="s">
        <v>163</v>
      </c>
      <c r="C80" s="247" t="s">
        <v>164</v>
      </c>
      <c r="D80" s="194">
        <v>0</v>
      </c>
      <c r="E80" s="327">
        <v>0</v>
      </c>
      <c r="F80" s="45" t="str">
        <f t="shared" si="0"/>
        <v>-</v>
      </c>
    </row>
    <row r="81" spans="1:6" ht="24" x14ac:dyDescent="0.2">
      <c r="A81" s="63">
        <v>6394</v>
      </c>
      <c r="B81" s="64" t="s">
        <v>165</v>
      </c>
      <c r="C81" s="247" t="s">
        <v>166</v>
      </c>
      <c r="D81" s="194">
        <v>0</v>
      </c>
      <c r="E81" s="327">
        <v>0</v>
      </c>
      <c r="F81" s="45" t="str">
        <f t="shared" si="0"/>
        <v>-</v>
      </c>
    </row>
    <row r="82" spans="1:6" ht="12.75" customHeight="1" x14ac:dyDescent="0.2">
      <c r="A82" s="63">
        <v>64</v>
      </c>
      <c r="B82" s="64" t="s">
        <v>167</v>
      </c>
      <c r="C82" s="247" t="s">
        <v>168</v>
      </c>
      <c r="D82" s="60">
        <f t="shared" ref="D82:E82" si="15">D83+D91+D98</f>
        <v>482145.6</v>
      </c>
      <c r="E82" s="60">
        <f t="shared" si="15"/>
        <v>423038.74</v>
      </c>
      <c r="F82" s="45">
        <f t="shared" si="0"/>
        <v>87.740869148240691</v>
      </c>
    </row>
    <row r="83" spans="1:6" ht="12.75" customHeight="1" x14ac:dyDescent="0.2">
      <c r="A83" s="63">
        <v>641</v>
      </c>
      <c r="B83" s="64" t="s">
        <v>169</v>
      </c>
      <c r="C83" s="247" t="s">
        <v>170</v>
      </c>
      <c r="D83" s="60">
        <f t="shared" ref="D83:E83" si="16">SUM(D84:D90)</f>
        <v>88832.24</v>
      </c>
      <c r="E83" s="60">
        <f t="shared" si="16"/>
        <v>84998.83</v>
      </c>
      <c r="F83" s="45">
        <f t="shared" si="0"/>
        <v>95.684663586103426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20932.240000000002</v>
      </c>
      <c r="E85" s="194">
        <v>26798.83</v>
      </c>
      <c r="F85" s="45">
        <f t="shared" si="0"/>
        <v>128.02657527335825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67900</v>
      </c>
      <c r="E88" s="194">
        <v>58200</v>
      </c>
      <c r="F88" s="45">
        <f t="shared" si="0"/>
        <v>85.714285714285708</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393313.36</v>
      </c>
      <c r="E91" s="60">
        <f t="shared" si="17"/>
        <v>338039.91</v>
      </c>
      <c r="F91" s="45">
        <f t="shared" si="0"/>
        <v>85.946714345019956</v>
      </c>
    </row>
    <row r="92" spans="1:6" ht="12.75" customHeight="1" x14ac:dyDescent="0.2">
      <c r="A92" s="63">
        <v>6421</v>
      </c>
      <c r="B92" s="64" t="s">
        <v>187</v>
      </c>
      <c r="C92" s="247" t="s">
        <v>188</v>
      </c>
      <c r="D92" s="194">
        <v>245688.29</v>
      </c>
      <c r="E92" s="194">
        <v>184079.91</v>
      </c>
      <c r="F92" s="45">
        <f t="shared" si="0"/>
        <v>74.924169157593951</v>
      </c>
    </row>
    <row r="93" spans="1:6" ht="12.75" customHeight="1" x14ac:dyDescent="0.2">
      <c r="A93" s="63">
        <v>6422</v>
      </c>
      <c r="B93" s="64" t="s">
        <v>189</v>
      </c>
      <c r="C93" s="247" t="s">
        <v>190</v>
      </c>
      <c r="D93" s="194">
        <v>112300.53</v>
      </c>
      <c r="E93" s="194">
        <v>117629.59</v>
      </c>
      <c r="F93" s="45">
        <f t="shared" si="0"/>
        <v>104.74535605486457</v>
      </c>
    </row>
    <row r="94" spans="1:6" ht="12.75" customHeight="1" x14ac:dyDescent="0.2">
      <c r="A94" s="63">
        <v>6423</v>
      </c>
      <c r="B94" s="64" t="s">
        <v>191</v>
      </c>
      <c r="C94" s="247" t="s">
        <v>192</v>
      </c>
      <c r="D94" s="194">
        <v>33534.160000000003</v>
      </c>
      <c r="E94" s="194">
        <v>35135.69</v>
      </c>
      <c r="F94" s="45">
        <f t="shared" si="0"/>
        <v>104.77581665978811</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1790.38</v>
      </c>
      <c r="E97" s="194">
        <v>1194.72</v>
      </c>
      <c r="F97" s="45">
        <f t="shared" si="0"/>
        <v>66.729967939766979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1967789.52</v>
      </c>
      <c r="E106" s="60">
        <f>E107+E112+E120+E124</f>
        <v>2217873.5499999998</v>
      </c>
      <c r="F106" s="45">
        <f t="shared" si="0"/>
        <v>112.70888107992363</v>
      </c>
    </row>
    <row r="107" spans="1:6" ht="12.75" customHeight="1" x14ac:dyDescent="0.2">
      <c r="A107" s="63">
        <v>651</v>
      </c>
      <c r="B107" s="64" t="s">
        <v>217</v>
      </c>
      <c r="C107" s="247" t="s">
        <v>218</v>
      </c>
      <c r="D107" s="60">
        <f t="shared" ref="D107:E107" si="19">SUM(D108:D111)</f>
        <v>281442.82</v>
      </c>
      <c r="E107" s="60">
        <f t="shared" si="19"/>
        <v>293846.59999999998</v>
      </c>
      <c r="F107" s="45">
        <f t="shared" si="0"/>
        <v>104.40721138311504</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51.81</v>
      </c>
      <c r="E110" s="194">
        <v>1595.99</v>
      </c>
      <c r="F110" s="45">
        <f t="shared" si="0"/>
        <v>3080.4670912951169</v>
      </c>
    </row>
    <row r="111" spans="1:6" ht="12.75" customHeight="1" x14ac:dyDescent="0.2">
      <c r="A111" s="63">
        <v>6514</v>
      </c>
      <c r="B111" s="64" t="s">
        <v>225</v>
      </c>
      <c r="C111" s="247" t="s">
        <v>226</v>
      </c>
      <c r="D111" s="194">
        <v>281391.01</v>
      </c>
      <c r="E111" s="194">
        <v>292250.61</v>
      </c>
      <c r="F111" s="45">
        <f t="shared" si="0"/>
        <v>103.85925620011811</v>
      </c>
    </row>
    <row r="112" spans="1:6" ht="12.75" customHeight="1" x14ac:dyDescent="0.2">
      <c r="A112" s="63">
        <v>652</v>
      </c>
      <c r="B112" s="64" t="s">
        <v>227</v>
      </c>
      <c r="C112" s="247" t="s">
        <v>228</v>
      </c>
      <c r="D112" s="60">
        <f t="shared" ref="D112:E112" si="20">SUM(D113:D119)</f>
        <v>395905.00999999995</v>
      </c>
      <c r="E112" s="60">
        <f t="shared" si="20"/>
        <v>425492.04</v>
      </c>
      <c r="F112" s="45">
        <f t="shared" si="0"/>
        <v>107.47326486219511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1995.42</v>
      </c>
      <c r="E114" s="194">
        <v>0</v>
      </c>
      <c r="F114" s="45">
        <f t="shared" si="0"/>
        <v>0</v>
      </c>
    </row>
    <row r="115" spans="1:6" ht="12.75" customHeight="1" x14ac:dyDescent="0.2">
      <c r="A115" s="63">
        <v>6524</v>
      </c>
      <c r="B115" s="64" t="s">
        <v>233</v>
      </c>
      <c r="C115" s="247" t="s">
        <v>234</v>
      </c>
      <c r="D115" s="194">
        <v>204.37</v>
      </c>
      <c r="E115" s="194">
        <v>21.31</v>
      </c>
      <c r="F115" s="45">
        <f t="shared" si="0"/>
        <v>10.42716641385722</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393705.22</v>
      </c>
      <c r="E117" s="194">
        <v>425470.73</v>
      </c>
      <c r="F117" s="45">
        <f t="shared" si="0"/>
        <v>108.06834870007566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1290441.69</v>
      </c>
      <c r="E120" s="60">
        <f t="shared" si="21"/>
        <v>1498534.9100000001</v>
      </c>
      <c r="F120" s="45">
        <f t="shared" si="0"/>
        <v>116.12573598734247</v>
      </c>
    </row>
    <row r="121" spans="1:6" ht="12.75" customHeight="1" x14ac:dyDescent="0.2">
      <c r="A121" s="63">
        <v>6531</v>
      </c>
      <c r="B121" s="64" t="s">
        <v>245</v>
      </c>
      <c r="C121" s="247" t="s">
        <v>246</v>
      </c>
      <c r="D121" s="194">
        <v>410914.12</v>
      </c>
      <c r="E121" s="194">
        <v>620209.39</v>
      </c>
      <c r="F121" s="45">
        <f t="shared" si="0"/>
        <v>150.93406622288862</v>
      </c>
    </row>
    <row r="122" spans="1:6" ht="12.75" customHeight="1" x14ac:dyDescent="0.2">
      <c r="A122" s="63">
        <v>6532</v>
      </c>
      <c r="B122" s="64" t="s">
        <v>247</v>
      </c>
      <c r="C122" s="247" t="s">
        <v>248</v>
      </c>
      <c r="D122" s="194">
        <v>879527.57</v>
      </c>
      <c r="E122" s="194">
        <v>878325.52</v>
      </c>
      <c r="F122" s="45">
        <f t="shared" si="0"/>
        <v>99.863330037510949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83523.739999999991</v>
      </c>
      <c r="E125" s="60">
        <f t="shared" si="22"/>
        <v>61341.630000000005</v>
      </c>
      <c r="F125" s="45">
        <f t="shared" si="0"/>
        <v>73.442149501447147</v>
      </c>
    </row>
    <row r="126" spans="1:6" ht="12.75" customHeight="1" x14ac:dyDescent="0.2">
      <c r="A126" s="63">
        <v>661</v>
      </c>
      <c r="B126" s="65" t="s">
        <v>255</v>
      </c>
      <c r="C126" s="247" t="s">
        <v>256</v>
      </c>
      <c r="D126" s="60">
        <f t="shared" ref="D126:E126" si="23">SUM(D127:D128)</f>
        <v>53783.74</v>
      </c>
      <c r="E126" s="60">
        <f t="shared" si="23"/>
        <v>55116.630000000005</v>
      </c>
      <c r="F126" s="45">
        <f t="shared" si="0"/>
        <v>102.47823970590369</v>
      </c>
    </row>
    <row r="127" spans="1:6" ht="12.75" customHeight="1" x14ac:dyDescent="0.2">
      <c r="A127" s="63">
        <v>6614</v>
      </c>
      <c r="B127" s="65" t="s">
        <v>257</v>
      </c>
      <c r="C127" s="247" t="s">
        <v>258</v>
      </c>
      <c r="D127" s="194">
        <v>4192</v>
      </c>
      <c r="E127" s="194">
        <v>2872</v>
      </c>
      <c r="F127" s="45">
        <f t="shared" si="0"/>
        <v>68.511450381679381</v>
      </c>
    </row>
    <row r="128" spans="1:6" ht="12.75" customHeight="1" x14ac:dyDescent="0.2">
      <c r="A128" s="63">
        <v>6615</v>
      </c>
      <c r="B128" s="65" t="s">
        <v>259</v>
      </c>
      <c r="C128" s="247" t="s">
        <v>260</v>
      </c>
      <c r="D128" s="194">
        <v>49591.74</v>
      </c>
      <c r="E128" s="194">
        <v>52244.630000000005</v>
      </c>
      <c r="F128" s="45">
        <f t="shared" si="0"/>
        <v>105.3494594059414</v>
      </c>
    </row>
    <row r="129" spans="1:6" ht="36" x14ac:dyDescent="0.2">
      <c r="A129" s="63">
        <v>663</v>
      </c>
      <c r="B129" s="182" t="s">
        <v>261</v>
      </c>
      <c r="C129" s="247" t="s">
        <v>262</v>
      </c>
      <c r="D129" s="60">
        <f t="shared" ref="D129:E129" si="24">SUM(D130:D133)</f>
        <v>29740</v>
      </c>
      <c r="E129" s="60">
        <f t="shared" si="24"/>
        <v>6225</v>
      </c>
      <c r="F129" s="45">
        <f t="shared" si="0"/>
        <v>20.931405514458643</v>
      </c>
    </row>
    <row r="130" spans="1:6" ht="12.75" customHeight="1" x14ac:dyDescent="0.2">
      <c r="A130" s="63">
        <v>6631</v>
      </c>
      <c r="B130" s="65" t="s">
        <v>263</v>
      </c>
      <c r="C130" s="247" t="s">
        <v>264</v>
      </c>
      <c r="D130" s="194">
        <v>29740</v>
      </c>
      <c r="E130" s="194">
        <v>6225</v>
      </c>
      <c r="F130" s="45">
        <f t="shared" si="0"/>
        <v>20.931405514458643</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41021.660000000003</v>
      </c>
      <c r="E140" s="60">
        <f t="shared" si="28"/>
        <v>41112.36</v>
      </c>
      <c r="F140" s="45">
        <f t="shared" si="26"/>
        <v>100.22110270525376</v>
      </c>
    </row>
    <row r="141" spans="1:6" ht="12.75" customHeight="1" x14ac:dyDescent="0.2">
      <c r="A141" s="63">
        <v>681</v>
      </c>
      <c r="B141" s="65" t="s">
        <v>285</v>
      </c>
      <c r="C141" s="247" t="s">
        <v>286</v>
      </c>
      <c r="D141" s="60">
        <f t="shared" ref="D141:E141" si="29">SUM(D142:D150)</f>
        <v>41021.660000000003</v>
      </c>
      <c r="E141" s="60">
        <f t="shared" si="29"/>
        <v>41112.36</v>
      </c>
      <c r="F141" s="45">
        <f t="shared" si="26"/>
        <v>100.22110270525376</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41021.660000000003</v>
      </c>
      <c r="E150" s="194">
        <v>41112.36</v>
      </c>
      <c r="F150" s="45">
        <f t="shared" si="26"/>
        <v>100.22110270525376</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7099046.6799999988</v>
      </c>
      <c r="E152" s="60">
        <f>E153+E164+E202+E221+E230+E262+E273</f>
        <v>8800391.2299999986</v>
      </c>
      <c r="F152" s="45">
        <f t="shared" si="26"/>
        <v>123.96581719617599</v>
      </c>
    </row>
    <row r="153" spans="1:6" ht="12.75" customHeight="1" x14ac:dyDescent="0.2">
      <c r="A153" s="63">
        <v>31</v>
      </c>
      <c r="B153" s="64" t="s">
        <v>308</v>
      </c>
      <c r="C153" s="247" t="s">
        <v>309</v>
      </c>
      <c r="D153" s="60">
        <f t="shared" ref="D153:E153" si="30">D154+D159+D160</f>
        <v>2436423.5700000003</v>
      </c>
      <c r="E153" s="60">
        <f t="shared" si="30"/>
        <v>3017973.6999999993</v>
      </c>
      <c r="F153" s="45">
        <f t="shared" si="26"/>
        <v>123.8690077193761</v>
      </c>
    </row>
    <row r="154" spans="1:6" ht="12.75" customHeight="1" x14ac:dyDescent="0.2">
      <c r="A154" s="63">
        <v>311</v>
      </c>
      <c r="B154" s="64" t="s">
        <v>310</v>
      </c>
      <c r="C154" s="247" t="s">
        <v>311</v>
      </c>
      <c r="D154" s="60">
        <f t="shared" ref="D154:E154" si="31">SUM(D155:D158)</f>
        <v>1837959.5</v>
      </c>
      <c r="E154" s="60">
        <f t="shared" si="31"/>
        <v>2285233.8399999994</v>
      </c>
      <c r="F154" s="45">
        <f t="shared" si="26"/>
        <v>124.33537518100913</v>
      </c>
    </row>
    <row r="155" spans="1:6" ht="12.75" customHeight="1" x14ac:dyDescent="0.2">
      <c r="A155" s="63">
        <v>3111</v>
      </c>
      <c r="B155" s="64" t="s">
        <v>312</v>
      </c>
      <c r="C155" s="247" t="s">
        <v>313</v>
      </c>
      <c r="D155" s="194">
        <v>1837959.5</v>
      </c>
      <c r="E155" s="194">
        <v>2285233.8399999994</v>
      </c>
      <c r="F155" s="45">
        <f t="shared" si="26"/>
        <v>124.33537518100913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132055.51999999999</v>
      </c>
      <c r="E159" s="194">
        <v>163641.06999999998</v>
      </c>
      <c r="F159" s="45">
        <f t="shared" si="26"/>
        <v>123.91838675126945</v>
      </c>
    </row>
    <row r="160" spans="1:6" ht="12.75" customHeight="1" x14ac:dyDescent="0.2">
      <c r="A160" s="63">
        <v>313</v>
      </c>
      <c r="B160" s="65" t="s">
        <v>322</v>
      </c>
      <c r="C160" s="247" t="s">
        <v>323</v>
      </c>
      <c r="D160" s="60">
        <f t="shared" ref="D160:E160" si="32">SUM(D161:D163)</f>
        <v>466408.55000000005</v>
      </c>
      <c r="E160" s="60">
        <f t="shared" si="32"/>
        <v>569098.78999999992</v>
      </c>
      <c r="F160" s="45">
        <f t="shared" si="26"/>
        <v>122.01722931537165</v>
      </c>
    </row>
    <row r="161" spans="1:6" ht="12.75" customHeight="1" x14ac:dyDescent="0.2">
      <c r="A161" s="63">
        <v>3131</v>
      </c>
      <c r="B161" s="65" t="s">
        <v>324</v>
      </c>
      <c r="C161" s="247" t="s">
        <v>325</v>
      </c>
      <c r="D161" s="194">
        <v>136956.41</v>
      </c>
      <c r="E161" s="194">
        <v>164824.82999999999</v>
      </c>
      <c r="F161" s="45">
        <f t="shared" si="26"/>
        <v>120.34838676042983</v>
      </c>
    </row>
    <row r="162" spans="1:6" ht="12.75" customHeight="1" x14ac:dyDescent="0.2">
      <c r="A162" s="63">
        <v>3132</v>
      </c>
      <c r="B162" s="65" t="s">
        <v>326</v>
      </c>
      <c r="C162" s="247" t="s">
        <v>327</v>
      </c>
      <c r="D162" s="194">
        <v>325756.14</v>
      </c>
      <c r="E162" s="194">
        <v>404273.95999999996</v>
      </c>
      <c r="F162" s="45">
        <f t="shared" si="26"/>
        <v>124.10325097786337</v>
      </c>
    </row>
    <row r="163" spans="1:6" ht="12.75" customHeight="1" x14ac:dyDescent="0.2">
      <c r="A163" s="63">
        <v>3133</v>
      </c>
      <c r="B163" s="64" t="s">
        <v>328</v>
      </c>
      <c r="C163" s="247" t="s">
        <v>329</v>
      </c>
      <c r="D163" s="194">
        <v>3696</v>
      </c>
      <c r="E163" s="194">
        <v>0</v>
      </c>
      <c r="F163" s="45">
        <f t="shared" si="26"/>
        <v>0</v>
      </c>
    </row>
    <row r="164" spans="1:6" ht="12.75" customHeight="1" x14ac:dyDescent="0.2">
      <c r="A164" s="70">
        <v>32</v>
      </c>
      <c r="B164" s="65" t="s">
        <v>330</v>
      </c>
      <c r="C164" s="247" t="s">
        <v>331</v>
      </c>
      <c r="D164" s="60">
        <f>D165+D170+D178+D188+D189+D194</f>
        <v>3151027.68</v>
      </c>
      <c r="E164" s="60">
        <f>E165+E170+E178+E188+E189+E194</f>
        <v>3597949.2500000005</v>
      </c>
      <c r="F164" s="45">
        <f t="shared" si="26"/>
        <v>114.18335906208226</v>
      </c>
    </row>
    <row r="165" spans="1:6" ht="12.75" customHeight="1" x14ac:dyDescent="0.2">
      <c r="A165" s="63">
        <v>321</v>
      </c>
      <c r="B165" s="64" t="s">
        <v>332</v>
      </c>
      <c r="C165" s="247" t="s">
        <v>333</v>
      </c>
      <c r="D165" s="60">
        <f t="shared" ref="D165:E165" si="33">SUM(D166:D169)</f>
        <v>158528.81</v>
      </c>
      <c r="E165" s="60">
        <f t="shared" si="33"/>
        <v>174767.47000000003</v>
      </c>
      <c r="F165" s="45">
        <f t="shared" si="26"/>
        <v>110.24334945805751</v>
      </c>
    </row>
    <row r="166" spans="1:6" ht="12.75" customHeight="1" x14ac:dyDescent="0.2">
      <c r="A166" s="63">
        <v>3211</v>
      </c>
      <c r="B166" s="64" t="s">
        <v>334</v>
      </c>
      <c r="C166" s="247" t="s">
        <v>335</v>
      </c>
      <c r="D166" s="194">
        <v>13229.59</v>
      </c>
      <c r="E166" s="194">
        <v>14654.529999999999</v>
      </c>
      <c r="F166" s="45">
        <f t="shared" si="26"/>
        <v>110.77085533262934</v>
      </c>
    </row>
    <row r="167" spans="1:6" ht="12.75" customHeight="1" x14ac:dyDescent="0.2">
      <c r="A167" s="63">
        <v>3212</v>
      </c>
      <c r="B167" s="64" t="s">
        <v>336</v>
      </c>
      <c r="C167" s="247" t="s">
        <v>337</v>
      </c>
      <c r="D167" s="194">
        <v>52754</v>
      </c>
      <c r="E167" s="194">
        <v>66743.640000000014</v>
      </c>
      <c r="F167" s="45">
        <f t="shared" si="26"/>
        <v>126.51863365811127</v>
      </c>
    </row>
    <row r="168" spans="1:6" ht="12.75" customHeight="1" x14ac:dyDescent="0.2">
      <c r="A168" s="63">
        <v>3213</v>
      </c>
      <c r="B168" s="64" t="s">
        <v>338</v>
      </c>
      <c r="C168" s="247" t="s">
        <v>339</v>
      </c>
      <c r="D168" s="194">
        <v>92545.22</v>
      </c>
      <c r="E168" s="194">
        <v>93369.3</v>
      </c>
      <c r="F168" s="45">
        <f t="shared" si="26"/>
        <v>100.89046198172093</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528516.84</v>
      </c>
      <c r="E170" s="60">
        <f t="shared" si="34"/>
        <v>557024.49000000011</v>
      </c>
      <c r="F170" s="45">
        <f t="shared" si="26"/>
        <v>105.39389624746869</v>
      </c>
    </row>
    <row r="171" spans="1:6" ht="12.75" customHeight="1" x14ac:dyDescent="0.2">
      <c r="A171" s="63">
        <v>3221</v>
      </c>
      <c r="B171" s="64" t="s">
        <v>344</v>
      </c>
      <c r="C171" s="247" t="s">
        <v>345</v>
      </c>
      <c r="D171" s="194">
        <v>160481.96</v>
      </c>
      <c r="E171" s="194">
        <v>142716.58000000002</v>
      </c>
      <c r="F171" s="45">
        <f t="shared" si="26"/>
        <v>88.929983158231636</v>
      </c>
    </row>
    <row r="172" spans="1:6" ht="12.75" customHeight="1" x14ac:dyDescent="0.2">
      <c r="A172" s="63">
        <v>3222</v>
      </c>
      <c r="B172" s="64" t="s">
        <v>346</v>
      </c>
      <c r="C172" s="247" t="s">
        <v>347</v>
      </c>
      <c r="D172" s="194">
        <v>125233.89</v>
      </c>
      <c r="E172" s="194">
        <v>153208.20000000001</v>
      </c>
      <c r="F172" s="45">
        <f t="shared" si="26"/>
        <v>122.337651573388</v>
      </c>
    </row>
    <row r="173" spans="1:6" ht="12.75" customHeight="1" x14ac:dyDescent="0.2">
      <c r="A173" s="63">
        <v>3223</v>
      </c>
      <c r="B173" s="65" t="s">
        <v>348</v>
      </c>
      <c r="C173" s="247" t="s">
        <v>349</v>
      </c>
      <c r="D173" s="194">
        <v>166490.85</v>
      </c>
      <c r="E173" s="194">
        <v>195386.62000000002</v>
      </c>
      <c r="F173" s="45">
        <f t="shared" si="26"/>
        <v>117.3557706024085</v>
      </c>
    </row>
    <row r="174" spans="1:6" ht="12.75" customHeight="1" x14ac:dyDescent="0.2">
      <c r="A174" s="63">
        <v>3224</v>
      </c>
      <c r="B174" s="65" t="s">
        <v>350</v>
      </c>
      <c r="C174" s="247" t="s">
        <v>351</v>
      </c>
      <c r="D174" s="194">
        <v>66763.66</v>
      </c>
      <c r="E174" s="194">
        <v>60801.919999999991</v>
      </c>
      <c r="F174" s="45">
        <f t="shared" si="26"/>
        <v>91.070381701662228</v>
      </c>
    </row>
    <row r="175" spans="1:6" ht="12.75" customHeight="1" x14ac:dyDescent="0.2">
      <c r="A175" s="63">
        <v>3225</v>
      </c>
      <c r="B175" s="65" t="s">
        <v>352</v>
      </c>
      <c r="C175" s="247" t="s">
        <v>353</v>
      </c>
      <c r="D175" s="194">
        <v>389</v>
      </c>
      <c r="E175" s="194">
        <v>257.16000000000003</v>
      </c>
      <c r="F175" s="45">
        <f t="shared" si="26"/>
        <v>66.107969151670957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9157.48</v>
      </c>
      <c r="E177" s="194">
        <v>4654.01</v>
      </c>
      <c r="F177" s="45">
        <f t="shared" si="26"/>
        <v>50.821951017092047</v>
      </c>
    </row>
    <row r="178" spans="1:6" ht="12.75" customHeight="1" x14ac:dyDescent="0.2">
      <c r="A178" s="63">
        <v>323</v>
      </c>
      <c r="B178" s="65" t="s">
        <v>358</v>
      </c>
      <c r="C178" s="247" t="s">
        <v>359</v>
      </c>
      <c r="D178" s="60">
        <f t="shared" ref="D178:E178" si="35">SUM(D179:D187)</f>
        <v>2118166.64</v>
      </c>
      <c r="E178" s="60">
        <f t="shared" si="35"/>
        <v>2312798.9400000004</v>
      </c>
      <c r="F178" s="45">
        <f t="shared" si="26"/>
        <v>109.18871519948026</v>
      </c>
    </row>
    <row r="179" spans="1:6" ht="12.75" customHeight="1" x14ac:dyDescent="0.2">
      <c r="A179" s="63">
        <v>3231</v>
      </c>
      <c r="B179" s="65" t="s">
        <v>360</v>
      </c>
      <c r="C179" s="247" t="s">
        <v>361</v>
      </c>
      <c r="D179" s="194">
        <v>91212.84</v>
      </c>
      <c r="E179" s="194">
        <v>98787.819999999992</v>
      </c>
      <c r="F179" s="45">
        <f t="shared" si="26"/>
        <v>108.3047299042547</v>
      </c>
    </row>
    <row r="180" spans="1:6" ht="12.75" customHeight="1" x14ac:dyDescent="0.2">
      <c r="A180" s="63">
        <v>3232</v>
      </c>
      <c r="B180" s="65" t="s">
        <v>362</v>
      </c>
      <c r="C180" s="247" t="s">
        <v>363</v>
      </c>
      <c r="D180" s="194">
        <v>879026.34</v>
      </c>
      <c r="E180" s="194">
        <v>966651.76</v>
      </c>
      <c r="F180" s="45">
        <f t="shared" si="26"/>
        <v>109.96846351612173</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77147.899999999994</v>
      </c>
      <c r="E182" s="194">
        <v>78869.78</v>
      </c>
      <c r="F182" s="45">
        <f t="shared" si="26"/>
        <v>102.23192076517962</v>
      </c>
    </row>
    <row r="183" spans="1:6" ht="12.75" customHeight="1" x14ac:dyDescent="0.2">
      <c r="A183" s="63">
        <v>3235</v>
      </c>
      <c r="B183" s="64" t="s">
        <v>368</v>
      </c>
      <c r="C183" s="247" t="s">
        <v>369</v>
      </c>
      <c r="D183" s="194">
        <v>87019.25</v>
      </c>
      <c r="E183" s="194">
        <v>90881.079999999987</v>
      </c>
      <c r="F183" s="45">
        <f t="shared" si="26"/>
        <v>104.43790310764571</v>
      </c>
    </row>
    <row r="184" spans="1:6" ht="12.75" customHeight="1" x14ac:dyDescent="0.2">
      <c r="A184" s="63">
        <v>3236</v>
      </c>
      <c r="B184" s="64" t="s">
        <v>370</v>
      </c>
      <c r="C184" s="247" t="s">
        <v>371</v>
      </c>
      <c r="D184" s="194">
        <v>16852.39</v>
      </c>
      <c r="E184" s="194">
        <v>20101.37</v>
      </c>
      <c r="F184" s="45">
        <f t="shared" si="26"/>
        <v>119.27904588013925</v>
      </c>
    </row>
    <row r="185" spans="1:6" ht="12.75" customHeight="1" x14ac:dyDescent="0.2">
      <c r="A185" s="63">
        <v>3237</v>
      </c>
      <c r="B185" s="64" t="s">
        <v>372</v>
      </c>
      <c r="C185" s="247" t="s">
        <v>373</v>
      </c>
      <c r="D185" s="194">
        <v>414437.05</v>
      </c>
      <c r="E185" s="194">
        <v>332081.25999999995</v>
      </c>
      <c r="F185" s="45">
        <f t="shared" si="26"/>
        <v>80.128275210915618</v>
      </c>
    </row>
    <row r="186" spans="1:6" ht="12.75" customHeight="1" x14ac:dyDescent="0.2">
      <c r="A186" s="63">
        <v>3238</v>
      </c>
      <c r="B186" s="64" t="s">
        <v>374</v>
      </c>
      <c r="C186" s="247" t="s">
        <v>375</v>
      </c>
      <c r="D186" s="194">
        <v>90921.33</v>
      </c>
      <c r="E186" s="194">
        <v>97307.94</v>
      </c>
      <c r="F186" s="45">
        <f t="shared" si="26"/>
        <v>107.02432531508283</v>
      </c>
    </row>
    <row r="187" spans="1:6" ht="12.75" customHeight="1" x14ac:dyDescent="0.2">
      <c r="A187" s="63">
        <v>3239</v>
      </c>
      <c r="B187" s="64" t="s">
        <v>376</v>
      </c>
      <c r="C187" s="247" t="s">
        <v>377</v>
      </c>
      <c r="D187" s="194">
        <v>461549.54</v>
      </c>
      <c r="E187" s="194">
        <v>628117.93000000005</v>
      </c>
      <c r="F187" s="45">
        <f t="shared" si="26"/>
        <v>136.08895157819896</v>
      </c>
    </row>
    <row r="188" spans="1:6" ht="12.75" customHeight="1" x14ac:dyDescent="0.2">
      <c r="A188" s="63">
        <v>324</v>
      </c>
      <c r="B188" s="64" t="s">
        <v>378</v>
      </c>
      <c r="C188" s="247" t="s">
        <v>379</v>
      </c>
      <c r="D188" s="194">
        <v>977.97</v>
      </c>
      <c r="E188" s="194">
        <v>1689.25</v>
      </c>
      <c r="F188" s="45">
        <f t="shared" si="26"/>
        <v>172.73024734910067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344837.42000000004</v>
      </c>
      <c r="E194" s="60">
        <f t="shared" si="36"/>
        <v>551669.1</v>
      </c>
      <c r="F194" s="45">
        <f t="shared" si="26"/>
        <v>159.9794767052833</v>
      </c>
    </row>
    <row r="195" spans="1:6" ht="12.75" customHeight="1" x14ac:dyDescent="0.2">
      <c r="A195" s="63">
        <v>3291</v>
      </c>
      <c r="B195" s="183" t="s">
        <v>392</v>
      </c>
      <c r="C195" s="247" t="s">
        <v>393</v>
      </c>
      <c r="D195" s="194">
        <v>20048.490000000002</v>
      </c>
      <c r="E195" s="194">
        <v>25296.83</v>
      </c>
      <c r="F195" s="45">
        <f t="shared" si="26"/>
        <v>126.1782308792333</v>
      </c>
    </row>
    <row r="196" spans="1:6" ht="12.75" customHeight="1" x14ac:dyDescent="0.2">
      <c r="A196" s="63">
        <v>3292</v>
      </c>
      <c r="B196" s="64" t="s">
        <v>394</v>
      </c>
      <c r="C196" s="247" t="s">
        <v>395</v>
      </c>
      <c r="D196" s="194">
        <v>10665.94</v>
      </c>
      <c r="E196" s="194">
        <v>11049.35</v>
      </c>
      <c r="F196" s="45">
        <f t="shared" si="26"/>
        <v>103.59471363986673</v>
      </c>
    </row>
    <row r="197" spans="1:6" ht="12.75" customHeight="1" x14ac:dyDescent="0.2">
      <c r="A197" s="63">
        <v>3293</v>
      </c>
      <c r="B197" s="64" t="s">
        <v>396</v>
      </c>
      <c r="C197" s="247" t="s">
        <v>397</v>
      </c>
      <c r="D197" s="194">
        <v>98439.55</v>
      </c>
      <c r="E197" s="194">
        <v>127696.97000000002</v>
      </c>
      <c r="F197" s="45">
        <f t="shared" si="26"/>
        <v>129.72120453618493</v>
      </c>
    </row>
    <row r="198" spans="1:6" ht="12.75" customHeight="1" x14ac:dyDescent="0.2">
      <c r="A198" s="63">
        <v>3294</v>
      </c>
      <c r="B198" s="64" t="s">
        <v>398</v>
      </c>
      <c r="C198" s="247" t="s">
        <v>399</v>
      </c>
      <c r="D198" s="194">
        <v>11591.83</v>
      </c>
      <c r="E198" s="194">
        <v>13927.53</v>
      </c>
      <c r="F198" s="45">
        <f t="shared" si="26"/>
        <v>120.14953635448416</v>
      </c>
    </row>
    <row r="199" spans="1:6" ht="12.75" customHeight="1" x14ac:dyDescent="0.2">
      <c r="A199" s="63">
        <v>3295</v>
      </c>
      <c r="B199" s="64" t="s">
        <v>400</v>
      </c>
      <c r="C199" s="247" t="s">
        <v>401</v>
      </c>
      <c r="D199" s="194">
        <v>15541.35</v>
      </c>
      <c r="E199" s="194">
        <v>22172.3</v>
      </c>
      <c r="F199" s="45">
        <f t="shared" si="26"/>
        <v>142.66649937103276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188550.26</v>
      </c>
      <c r="E201" s="194">
        <v>351526.12</v>
      </c>
      <c r="F201" s="45">
        <f t="shared" si="26"/>
        <v>186.43629555323869</v>
      </c>
    </row>
    <row r="202" spans="1:6" ht="12.75" customHeight="1" x14ac:dyDescent="0.2">
      <c r="A202" s="63">
        <v>34</v>
      </c>
      <c r="B202" s="183" t="s">
        <v>406</v>
      </c>
      <c r="C202" s="247" t="s">
        <v>407</v>
      </c>
      <c r="D202" s="60">
        <f t="shared" ref="D202:E202" si="37">D203+D208+D216</f>
        <v>48846.350000000006</v>
      </c>
      <c r="E202" s="60">
        <f t="shared" si="37"/>
        <v>39856.720000000001</v>
      </c>
      <c r="F202" s="45">
        <f t="shared" si="26"/>
        <v>81.596106976263314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23445.46</v>
      </c>
      <c r="E208" s="60">
        <f t="shared" si="39"/>
        <v>19025.79</v>
      </c>
      <c r="F208" s="45">
        <f t="shared" si="26"/>
        <v>81.149143586860745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23445.46</v>
      </c>
      <c r="E211" s="194">
        <v>19025.79</v>
      </c>
      <c r="F211" s="45">
        <f t="shared" si="26"/>
        <v>81.149143586860745</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25400.890000000003</v>
      </c>
      <c r="E216" s="60">
        <f t="shared" si="40"/>
        <v>20830.93</v>
      </c>
      <c r="F216" s="45">
        <f t="shared" si="26"/>
        <v>82.00866190121684</v>
      </c>
    </row>
    <row r="217" spans="1:6" ht="12.75" customHeight="1" x14ac:dyDescent="0.2">
      <c r="A217" s="63">
        <v>3431</v>
      </c>
      <c r="B217" s="182" t="s">
        <v>436</v>
      </c>
      <c r="C217" s="247" t="s">
        <v>437</v>
      </c>
      <c r="D217" s="194">
        <v>20202.990000000002</v>
      </c>
      <c r="E217" s="194">
        <v>20605.09</v>
      </c>
      <c r="F217" s="45">
        <f t="shared" si="26"/>
        <v>101.99029945567462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40.79</v>
      </c>
      <c r="E219" s="194">
        <v>64.710000000000008</v>
      </c>
      <c r="F219" s="45">
        <f t="shared" si="26"/>
        <v>158.64182397646485</v>
      </c>
    </row>
    <row r="220" spans="1:6" ht="12.75" customHeight="1" x14ac:dyDescent="0.2">
      <c r="A220" s="63">
        <v>3434</v>
      </c>
      <c r="B220" s="65" t="s">
        <v>442</v>
      </c>
      <c r="C220" s="247" t="s">
        <v>443</v>
      </c>
      <c r="D220" s="194">
        <v>5157.1099999999997</v>
      </c>
      <c r="E220" s="194">
        <v>161.13</v>
      </c>
      <c r="F220" s="45">
        <f t="shared" si="26"/>
        <v>3.1244243384376134</v>
      </c>
    </row>
    <row r="221" spans="1:6" ht="12.75" customHeight="1" x14ac:dyDescent="0.2">
      <c r="A221" s="63">
        <v>35</v>
      </c>
      <c r="B221" s="65" t="s">
        <v>444</v>
      </c>
      <c r="C221" s="247" t="s">
        <v>445</v>
      </c>
      <c r="D221" s="60">
        <f t="shared" ref="D221:E221" si="41">D222+D225+D229</f>
        <v>143358.62</v>
      </c>
      <c r="E221" s="60">
        <f t="shared" si="41"/>
        <v>226430.18</v>
      </c>
      <c r="F221" s="45">
        <f t="shared" si="26"/>
        <v>157.94667945324809</v>
      </c>
    </row>
    <row r="222" spans="1:6" ht="24" x14ac:dyDescent="0.2">
      <c r="A222" s="63">
        <v>351</v>
      </c>
      <c r="B222" s="65" t="s">
        <v>446</v>
      </c>
      <c r="C222" s="247" t="s">
        <v>447</v>
      </c>
      <c r="D222" s="60">
        <f t="shared" ref="D222:E222" si="42">SUM(D223:D224)</f>
        <v>68986</v>
      </c>
      <c r="E222" s="60">
        <f t="shared" si="42"/>
        <v>119058.31</v>
      </c>
      <c r="F222" s="45">
        <f t="shared" si="26"/>
        <v>172.58329226219814</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68986</v>
      </c>
      <c r="E224" s="194">
        <v>119058.31</v>
      </c>
      <c r="F224" s="45">
        <f t="shared" si="26"/>
        <v>172.58329226219814</v>
      </c>
    </row>
    <row r="225" spans="1:6" ht="36" x14ac:dyDescent="0.2">
      <c r="A225" s="63">
        <v>352</v>
      </c>
      <c r="B225" s="65" t="s">
        <v>452</v>
      </c>
      <c r="C225" s="247" t="s">
        <v>453</v>
      </c>
      <c r="D225" s="60">
        <f t="shared" ref="D225:E225" si="43">SUM(D226:D228)</f>
        <v>74372.62</v>
      </c>
      <c r="E225" s="60">
        <f t="shared" si="43"/>
        <v>107371.87000000001</v>
      </c>
      <c r="F225" s="45">
        <f t="shared" si="26"/>
        <v>144.37015934089726</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3843.34</v>
      </c>
      <c r="E227" s="194">
        <v>3667.35</v>
      </c>
      <c r="F227" s="45">
        <f t="shared" si="26"/>
        <v>95.42090993771042</v>
      </c>
    </row>
    <row r="228" spans="1:6" ht="12.75" customHeight="1" x14ac:dyDescent="0.2">
      <c r="A228" s="63">
        <v>3523</v>
      </c>
      <c r="B228" s="64" t="s">
        <v>458</v>
      </c>
      <c r="C228" s="247" t="s">
        <v>459</v>
      </c>
      <c r="D228" s="194">
        <v>70529.279999999999</v>
      </c>
      <c r="E228" s="194">
        <v>103704.52</v>
      </c>
      <c r="F228" s="45">
        <f t="shared" si="26"/>
        <v>147.0375424220976</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141898.18</v>
      </c>
      <c r="E230" s="60">
        <f>E231+E234+E237+E242+E246+E250+E254+E257</f>
        <v>249862.06</v>
      </c>
      <c r="F230" s="45">
        <f t="shared" ref="F230:F245" si="44">IF(D230&lt;&gt;0,IF(E230/D230&gt;=100,"&gt;&gt;100",E230/D230*100),"-")</f>
        <v>176.08545789664109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141898.18</v>
      </c>
      <c r="E237" s="60">
        <f t="shared" si="47"/>
        <v>249862.06</v>
      </c>
      <c r="F237" s="45">
        <f t="shared" si="44"/>
        <v>176.08545789664109</v>
      </c>
    </row>
    <row r="238" spans="1:6" ht="12" x14ac:dyDescent="0.2">
      <c r="A238" s="63">
        <v>3631</v>
      </c>
      <c r="B238" s="65" t="s">
        <v>478</v>
      </c>
      <c r="C238" s="247" t="s">
        <v>479</v>
      </c>
      <c r="D238" s="194">
        <v>141898.18</v>
      </c>
      <c r="E238" s="194">
        <v>249862.06</v>
      </c>
      <c r="F238" s="45">
        <f t="shared" si="44"/>
        <v>176.08545789664109</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310370.31</v>
      </c>
      <c r="E262" s="60">
        <f t="shared" si="55"/>
        <v>545202.55000000005</v>
      </c>
      <c r="F262" s="45">
        <f t="shared" ref="F262:F268" si="56">IF(D262&lt;&gt;0,IF(E262/D262&gt;=100,"&gt;&gt;100",E262/D262*100),"-")</f>
        <v>175.66195361921058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310370.31</v>
      </c>
      <c r="E269" s="60">
        <f t="shared" si="58"/>
        <v>545202.55000000005</v>
      </c>
      <c r="F269" s="45">
        <f t="shared" ref="F269:F272" si="59">IF(D269&lt;&gt;0,IF(E269/D269&gt;=100,"&gt;&gt;100",E269/D269*100),"-")</f>
        <v>175.66195361921058</v>
      </c>
    </row>
    <row r="270" spans="1:6" ht="12.75" customHeight="1" x14ac:dyDescent="0.2">
      <c r="A270" s="63">
        <v>3721</v>
      </c>
      <c r="B270" s="65" t="s">
        <v>533</v>
      </c>
      <c r="C270" s="247" t="s">
        <v>534</v>
      </c>
      <c r="D270" s="194">
        <v>196897.24</v>
      </c>
      <c r="E270" s="194">
        <v>417730.49</v>
      </c>
      <c r="F270" s="45">
        <f t="shared" si="59"/>
        <v>212.15660006204251</v>
      </c>
    </row>
    <row r="271" spans="1:6" ht="12.75" customHeight="1" x14ac:dyDescent="0.2">
      <c r="A271" s="63">
        <v>3722</v>
      </c>
      <c r="B271" s="65" t="s">
        <v>535</v>
      </c>
      <c r="C271" s="247" t="s">
        <v>536</v>
      </c>
      <c r="D271" s="194">
        <v>113473.07</v>
      </c>
      <c r="E271" s="194">
        <v>127472.06</v>
      </c>
      <c r="F271" s="45">
        <f t="shared" si="59"/>
        <v>112.33683904031149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867121.97</v>
      </c>
      <c r="E273" s="60">
        <f t="shared" si="60"/>
        <v>1123116.77</v>
      </c>
      <c r="F273" s="45">
        <f t="shared" ref="F273:F277" si="61">IF(D273&lt;&gt;0,IF(E273/D273&gt;=100,"&gt;&gt;100",E273/D273*100),"-")</f>
        <v>129.52235197085366</v>
      </c>
    </row>
    <row r="274" spans="1:6" ht="12.75" customHeight="1" x14ac:dyDescent="0.2">
      <c r="A274" s="63">
        <v>381</v>
      </c>
      <c r="B274" s="64" t="s">
        <v>541</v>
      </c>
      <c r="C274" s="247" t="s">
        <v>542</v>
      </c>
      <c r="D274" s="60">
        <f t="shared" ref="D274:E274" si="62">SUM(D275:D277)</f>
        <v>665123.04</v>
      </c>
      <c r="E274" s="60">
        <f t="shared" si="62"/>
        <v>1048116.77</v>
      </c>
      <c r="F274" s="45">
        <f t="shared" si="61"/>
        <v>157.58238806462035</v>
      </c>
    </row>
    <row r="275" spans="1:6" ht="12.75" customHeight="1" x14ac:dyDescent="0.2">
      <c r="A275" s="63">
        <v>3811</v>
      </c>
      <c r="B275" s="64" t="s">
        <v>543</v>
      </c>
      <c r="C275" s="247" t="s">
        <v>544</v>
      </c>
      <c r="D275" s="194">
        <v>665123.04</v>
      </c>
      <c r="E275" s="194">
        <v>1048116.77</v>
      </c>
      <c r="F275" s="45">
        <f t="shared" si="61"/>
        <v>157.58238806462035</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60571</v>
      </c>
      <c r="E278" s="60">
        <f t="shared" si="63"/>
        <v>35000</v>
      </c>
      <c r="F278" s="45">
        <f t="shared" ref="F278:F282" si="64">IF(D278&lt;&gt;0,IF(E278/D278&gt;=100,"&gt;&gt;100",E278/D278*100),"-")</f>
        <v>57.783427712931932</v>
      </c>
    </row>
    <row r="279" spans="1:6" ht="12.75" customHeight="1" x14ac:dyDescent="0.2">
      <c r="A279" s="63">
        <v>3821</v>
      </c>
      <c r="B279" s="64" t="s">
        <v>551</v>
      </c>
      <c r="C279" s="247" t="s">
        <v>552</v>
      </c>
      <c r="D279" s="194">
        <v>60571</v>
      </c>
      <c r="E279" s="194">
        <v>35000</v>
      </c>
      <c r="F279" s="45">
        <f t="shared" si="64"/>
        <v>57.783427712931932</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141427.93</v>
      </c>
      <c r="E289" s="60">
        <f t="shared" si="67"/>
        <v>40000</v>
      </c>
      <c r="F289" s="45">
        <f t="shared" si="66"/>
        <v>28.282956556035295</v>
      </c>
    </row>
    <row r="290" spans="1:6" ht="24" x14ac:dyDescent="0.2">
      <c r="A290" s="63">
        <v>3861</v>
      </c>
      <c r="B290" s="64" t="s">
        <v>572</v>
      </c>
      <c r="C290" s="247" t="s">
        <v>573</v>
      </c>
      <c r="D290" s="194">
        <v>141427.93</v>
      </c>
      <c r="E290" s="194">
        <v>40000</v>
      </c>
      <c r="F290" s="45">
        <f t="shared" si="66"/>
        <v>28.282956556035295</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7099046.6799999988</v>
      </c>
      <c r="E299" s="60">
        <f>E152-E297+E298</f>
        <v>8800391.2299999986</v>
      </c>
      <c r="F299" s="45">
        <f t="shared" si="68"/>
        <v>123.96581719617599</v>
      </c>
    </row>
    <row r="300" spans="1:6" ht="12.75" customHeight="1" x14ac:dyDescent="0.2">
      <c r="A300" s="63" t="s">
        <v>582</v>
      </c>
      <c r="B300" s="64" t="s">
        <v>593</v>
      </c>
      <c r="C300" s="247" t="s">
        <v>594</v>
      </c>
      <c r="D300" s="60">
        <f>IF(D6&gt;=D299,D6-D299,0)</f>
        <v>2507950.4300000006</v>
      </c>
      <c r="E300" s="60">
        <f>IF(E6&gt;=E299,E6-E299,0)</f>
        <v>3099802.6300000027</v>
      </c>
      <c r="F300" s="45">
        <f t="shared" si="68"/>
        <v>123.59903899695506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937317.98</v>
      </c>
      <c r="E302" s="194">
        <v>1555505.45</v>
      </c>
      <c r="F302" s="45">
        <f t="shared" si="68"/>
        <v>165.95280184425781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695623.1</v>
      </c>
      <c r="E304" s="194">
        <v>1151814.3299999998</v>
      </c>
      <c r="F304" s="45">
        <f t="shared" si="68"/>
        <v>165.58023015624408</v>
      </c>
    </row>
    <row r="305" spans="1:6" ht="12" x14ac:dyDescent="0.2">
      <c r="A305" s="63">
        <v>9661</v>
      </c>
      <c r="B305" s="220" t="s">
        <v>603</v>
      </c>
      <c r="C305" s="247" t="s">
        <v>604</v>
      </c>
      <c r="D305" s="194">
        <v>3843.69</v>
      </c>
      <c r="E305" s="194">
        <v>3779.72</v>
      </c>
      <c r="F305" s="45">
        <f t="shared" si="68"/>
        <v>98.335713858297623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250813.39</v>
      </c>
      <c r="E308" s="60">
        <f t="shared" si="71"/>
        <v>761943.48</v>
      </c>
      <c r="F308" s="45">
        <f t="shared" ref="F308:F428" si="72">IF(D308&lt;&gt;0,IF(E308/D308&gt;=100,"&gt;&gt;100",E308/D308*100),"-")</f>
        <v>303.78899627328508</v>
      </c>
    </row>
    <row r="309" spans="1:6" ht="12.75" customHeight="1" x14ac:dyDescent="0.2">
      <c r="A309" s="63">
        <v>71</v>
      </c>
      <c r="B309" s="64" t="s">
        <v>610</v>
      </c>
      <c r="C309" s="247" t="s">
        <v>611</v>
      </c>
      <c r="D309" s="60">
        <f t="shared" ref="D309:E309" si="73">D310+D314</f>
        <v>214804.31</v>
      </c>
      <c r="E309" s="60">
        <f t="shared" si="73"/>
        <v>714223.29</v>
      </c>
      <c r="F309" s="45">
        <f t="shared" si="72"/>
        <v>332.49951548923764</v>
      </c>
    </row>
    <row r="310" spans="1:6" ht="24" x14ac:dyDescent="0.2">
      <c r="A310" s="63">
        <v>711</v>
      </c>
      <c r="B310" s="64" t="s">
        <v>612</v>
      </c>
      <c r="C310" s="247" t="s">
        <v>613</v>
      </c>
      <c r="D310" s="60">
        <f t="shared" ref="D310:E310" si="74">SUM(D311:D313)</f>
        <v>214804.31</v>
      </c>
      <c r="E310" s="60">
        <f t="shared" si="74"/>
        <v>714223.29</v>
      </c>
      <c r="F310" s="45">
        <f t="shared" si="72"/>
        <v>332.49951548923764</v>
      </c>
    </row>
    <row r="311" spans="1:6" ht="12.75" customHeight="1" x14ac:dyDescent="0.2">
      <c r="A311" s="63">
        <v>7111</v>
      </c>
      <c r="B311" s="64" t="s">
        <v>614</v>
      </c>
      <c r="C311" s="247" t="s">
        <v>615</v>
      </c>
      <c r="D311" s="194">
        <v>214804.31</v>
      </c>
      <c r="E311" s="194">
        <v>714223.29</v>
      </c>
      <c r="F311" s="45">
        <f t="shared" si="72"/>
        <v>332.49951548923764</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36009.08</v>
      </c>
      <c r="E321" s="60">
        <f t="shared" si="76"/>
        <v>47720.19</v>
      </c>
      <c r="F321" s="45">
        <f t="shared" si="72"/>
        <v>132.5226581739939</v>
      </c>
    </row>
    <row r="322" spans="1:6" ht="12.75" customHeight="1" x14ac:dyDescent="0.2">
      <c r="A322" s="63">
        <v>721</v>
      </c>
      <c r="B322" s="64" t="s">
        <v>636</v>
      </c>
      <c r="C322" s="247" t="s">
        <v>637</v>
      </c>
      <c r="D322" s="60">
        <f t="shared" ref="D322:E322" si="77">SUM(D323:D326)</f>
        <v>36009.08</v>
      </c>
      <c r="E322" s="60">
        <f t="shared" si="77"/>
        <v>47720.19</v>
      </c>
      <c r="F322" s="45">
        <f t="shared" si="72"/>
        <v>132.5226581739939</v>
      </c>
    </row>
    <row r="323" spans="1:6" ht="12.75" customHeight="1" x14ac:dyDescent="0.2">
      <c r="A323" s="63">
        <v>7211</v>
      </c>
      <c r="B323" s="64" t="s">
        <v>638</v>
      </c>
      <c r="C323" s="247" t="s">
        <v>639</v>
      </c>
      <c r="D323" s="194">
        <v>25484.16</v>
      </c>
      <c r="E323" s="194">
        <v>8475.64</v>
      </c>
      <c r="F323" s="45">
        <f t="shared" si="72"/>
        <v>33.258463296416281</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10524.92</v>
      </c>
      <c r="E326" s="194">
        <v>39244.550000000003</v>
      </c>
      <c r="F326" s="45">
        <f t="shared" si="72"/>
        <v>372.8726679157657</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1937963.3900000001</v>
      </c>
      <c r="E360" s="60">
        <f t="shared" si="86"/>
        <v>2604883.6800000002</v>
      </c>
      <c r="F360" s="45">
        <f t="shared" si="72"/>
        <v>134.41346175275274</v>
      </c>
    </row>
    <row r="361" spans="1:6" ht="12.75" customHeight="1" x14ac:dyDescent="0.2">
      <c r="A361" s="63">
        <v>41</v>
      </c>
      <c r="B361" s="64" t="s">
        <v>714</v>
      </c>
      <c r="C361" s="247" t="s">
        <v>715</v>
      </c>
      <c r="D361" s="60">
        <f t="shared" ref="D361:E361" si="87">D362+D366</f>
        <v>60157.479999999996</v>
      </c>
      <c r="E361" s="60">
        <f t="shared" si="87"/>
        <v>84682.94</v>
      </c>
      <c r="F361" s="45">
        <f t="shared" si="72"/>
        <v>140.76876225533385</v>
      </c>
    </row>
    <row r="362" spans="1:6" ht="12.75" customHeight="1" x14ac:dyDescent="0.2">
      <c r="A362" s="63">
        <v>411</v>
      </c>
      <c r="B362" s="64" t="s">
        <v>716</v>
      </c>
      <c r="C362" s="247" t="s">
        <v>717</v>
      </c>
      <c r="D362" s="60">
        <f t="shared" ref="D362:E362" si="88">SUM(D363:D365)</f>
        <v>33980.379999999997</v>
      </c>
      <c r="E362" s="60">
        <f t="shared" si="88"/>
        <v>12130.84</v>
      </c>
      <c r="F362" s="45">
        <f t="shared" si="72"/>
        <v>35.699541912126939</v>
      </c>
    </row>
    <row r="363" spans="1:6" ht="12.75" customHeight="1" x14ac:dyDescent="0.2">
      <c r="A363" s="63">
        <v>4111</v>
      </c>
      <c r="B363" s="64" t="s">
        <v>614</v>
      </c>
      <c r="C363" s="247" t="s">
        <v>718</v>
      </c>
      <c r="D363" s="194">
        <v>33980.379999999997</v>
      </c>
      <c r="E363" s="194">
        <v>12130.84</v>
      </c>
      <c r="F363" s="45">
        <f t="shared" si="72"/>
        <v>35.699541912126939</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26177.1</v>
      </c>
      <c r="E366" s="60">
        <f t="shared" si="89"/>
        <v>72552.100000000006</v>
      </c>
      <c r="F366" s="45">
        <f t="shared" si="72"/>
        <v>277.15866157824973</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26177.1</v>
      </c>
      <c r="E372" s="194">
        <v>72552.100000000006</v>
      </c>
      <c r="F372" s="45">
        <f t="shared" si="72"/>
        <v>277.15866157824973</v>
      </c>
    </row>
    <row r="373" spans="1:6" ht="24" x14ac:dyDescent="0.2">
      <c r="A373" s="63">
        <v>42</v>
      </c>
      <c r="B373" s="183" t="s">
        <v>730</v>
      </c>
      <c r="C373" s="247" t="s">
        <v>731</v>
      </c>
      <c r="D373" s="60">
        <f t="shared" ref="D373:E373" si="90">D374+D379+D388+D393+D398+D401</f>
        <v>1615595.28</v>
      </c>
      <c r="E373" s="60">
        <f t="shared" si="90"/>
        <v>2217532.8600000003</v>
      </c>
      <c r="F373" s="45">
        <f t="shared" si="72"/>
        <v>137.25794370976377</v>
      </c>
    </row>
    <row r="374" spans="1:6" ht="12.75" customHeight="1" x14ac:dyDescent="0.2">
      <c r="A374" s="63">
        <v>421</v>
      </c>
      <c r="B374" s="64" t="s">
        <v>732</v>
      </c>
      <c r="C374" s="247" t="s">
        <v>733</v>
      </c>
      <c r="D374" s="60">
        <f t="shared" ref="D374:E374" si="91">SUM(D375:D378)</f>
        <v>1446828.19</v>
      </c>
      <c r="E374" s="60">
        <f t="shared" si="91"/>
        <v>1788592.89</v>
      </c>
      <c r="F374" s="45">
        <f t="shared" si="72"/>
        <v>123.62165061215732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59111.9</v>
      </c>
      <c r="E376" s="194">
        <v>742414.76</v>
      </c>
      <c r="F376" s="45">
        <f t="shared" si="72"/>
        <v>1255.9480578360701</v>
      </c>
    </row>
    <row r="377" spans="1:6" ht="12.75" customHeight="1" x14ac:dyDescent="0.2">
      <c r="A377" s="63">
        <v>4213</v>
      </c>
      <c r="B377" s="64" t="s">
        <v>642</v>
      </c>
      <c r="C377" s="247" t="s">
        <v>736</v>
      </c>
      <c r="D377" s="194">
        <v>264427.56</v>
      </c>
      <c r="E377" s="194">
        <v>299926.19</v>
      </c>
      <c r="F377" s="45">
        <f t="shared" si="72"/>
        <v>113.42470883140925</v>
      </c>
    </row>
    <row r="378" spans="1:6" ht="12.75" customHeight="1" x14ac:dyDescent="0.2">
      <c r="A378" s="63">
        <v>4214</v>
      </c>
      <c r="B378" s="64" t="s">
        <v>644</v>
      </c>
      <c r="C378" s="247" t="s">
        <v>737</v>
      </c>
      <c r="D378" s="194">
        <v>1123288.73</v>
      </c>
      <c r="E378" s="194">
        <v>746251.94</v>
      </c>
      <c r="F378" s="45">
        <f t="shared" si="72"/>
        <v>66.434561308204337</v>
      </c>
    </row>
    <row r="379" spans="1:6" ht="12.75" customHeight="1" x14ac:dyDescent="0.2">
      <c r="A379" s="63">
        <v>422</v>
      </c>
      <c r="B379" s="64" t="s">
        <v>738</v>
      </c>
      <c r="C379" s="247" t="s">
        <v>739</v>
      </c>
      <c r="D379" s="60">
        <f t="shared" ref="D379:E379" si="92">SUM(D380:D387)</f>
        <v>104928.94</v>
      </c>
      <c r="E379" s="60">
        <f t="shared" si="92"/>
        <v>296521.78000000003</v>
      </c>
      <c r="F379" s="45">
        <f t="shared" si="72"/>
        <v>282.59294337672719</v>
      </c>
    </row>
    <row r="380" spans="1:6" ht="12.75" customHeight="1" x14ac:dyDescent="0.2">
      <c r="A380" s="63">
        <v>4221</v>
      </c>
      <c r="B380" s="64" t="s">
        <v>648</v>
      </c>
      <c r="C380" s="247" t="s">
        <v>740</v>
      </c>
      <c r="D380" s="194">
        <v>68051.13</v>
      </c>
      <c r="E380" s="194">
        <v>49137.399999999994</v>
      </c>
      <c r="F380" s="45">
        <f t="shared" si="72"/>
        <v>72.206589368905398</v>
      </c>
    </row>
    <row r="381" spans="1:6" ht="12.75" customHeight="1" x14ac:dyDescent="0.2">
      <c r="A381" s="63">
        <v>4222</v>
      </c>
      <c r="B381" s="64" t="s">
        <v>741</v>
      </c>
      <c r="C381" s="247" t="s">
        <v>742</v>
      </c>
      <c r="D381" s="194">
        <v>7996.38</v>
      </c>
      <c r="E381" s="194">
        <v>8437.9</v>
      </c>
      <c r="F381" s="45">
        <f t="shared" si="72"/>
        <v>105.52149847806132</v>
      </c>
    </row>
    <row r="382" spans="1:6" ht="12.75" customHeight="1" x14ac:dyDescent="0.2">
      <c r="A382" s="63">
        <v>4223</v>
      </c>
      <c r="B382" s="64" t="s">
        <v>652</v>
      </c>
      <c r="C382" s="247" t="s">
        <v>743</v>
      </c>
      <c r="D382" s="194">
        <v>5658.38</v>
      </c>
      <c r="E382" s="194">
        <v>20822.3</v>
      </c>
      <c r="F382" s="45">
        <f t="shared" si="72"/>
        <v>367.99048490910826</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2042.68</v>
      </c>
      <c r="E385" s="194">
        <v>8367.5499999999993</v>
      </c>
      <c r="F385" s="45">
        <f t="shared" si="72"/>
        <v>409.63587052303831</v>
      </c>
    </row>
    <row r="386" spans="1:6" ht="12.75" customHeight="1" x14ac:dyDescent="0.2">
      <c r="A386" s="63">
        <v>4227</v>
      </c>
      <c r="B386" s="183" t="s">
        <v>660</v>
      </c>
      <c r="C386" s="247" t="s">
        <v>747</v>
      </c>
      <c r="D386" s="194">
        <v>21180.37</v>
      </c>
      <c r="E386" s="194">
        <v>209756.63</v>
      </c>
      <c r="F386" s="45">
        <f t="shared" si="72"/>
        <v>990.33506024682299</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22550</v>
      </c>
      <c r="F388" s="45" t="str">
        <f t="shared" si="72"/>
        <v>-</v>
      </c>
    </row>
    <row r="389" spans="1:6" ht="12.75" customHeight="1" x14ac:dyDescent="0.2">
      <c r="A389" s="63">
        <v>4231</v>
      </c>
      <c r="B389" s="64" t="s">
        <v>666</v>
      </c>
      <c r="C389" s="247" t="s">
        <v>751</v>
      </c>
      <c r="D389" s="194">
        <v>0</v>
      </c>
      <c r="E389" s="194">
        <v>22550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18938.37</v>
      </c>
      <c r="E393" s="60">
        <f t="shared" si="94"/>
        <v>20739.72</v>
      </c>
      <c r="F393" s="45">
        <f t="shared" si="72"/>
        <v>109.51164223742593</v>
      </c>
    </row>
    <row r="394" spans="1:6" ht="12.75" customHeight="1" x14ac:dyDescent="0.2">
      <c r="A394" s="63">
        <v>4241</v>
      </c>
      <c r="B394" s="64" t="s">
        <v>757</v>
      </c>
      <c r="C394" s="247" t="s">
        <v>758</v>
      </c>
      <c r="D394" s="194">
        <v>18938.37</v>
      </c>
      <c r="E394" s="194">
        <v>20739.72</v>
      </c>
      <c r="F394" s="45">
        <f t="shared" si="72"/>
        <v>109.51164223742593</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44899.78</v>
      </c>
      <c r="E401" s="60">
        <f t="shared" si="96"/>
        <v>89128.47</v>
      </c>
      <c r="F401" s="45">
        <f t="shared" si="72"/>
        <v>198.50536015989388</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14699.38</v>
      </c>
      <c r="F403" s="45" t="str">
        <f t="shared" si="72"/>
        <v>-</v>
      </c>
    </row>
    <row r="404" spans="1:6" ht="12.75" customHeight="1" x14ac:dyDescent="0.2">
      <c r="A404" s="63">
        <v>4263</v>
      </c>
      <c r="B404" s="64" t="s">
        <v>696</v>
      </c>
      <c r="C404" s="247" t="s">
        <v>771</v>
      </c>
      <c r="D404" s="194">
        <v>18118.53</v>
      </c>
      <c r="E404" s="194">
        <v>51135.340000000004</v>
      </c>
      <c r="F404" s="45">
        <f t="shared" si="72"/>
        <v>282.22675901411429</v>
      </c>
    </row>
    <row r="405" spans="1:6" ht="12.75" customHeight="1" x14ac:dyDescent="0.2">
      <c r="A405" s="63">
        <v>4264</v>
      </c>
      <c r="B405" s="64" t="s">
        <v>698</v>
      </c>
      <c r="C405" s="247" t="s">
        <v>772</v>
      </c>
      <c r="D405" s="194">
        <v>26781.25</v>
      </c>
      <c r="E405" s="194">
        <v>23293.75</v>
      </c>
      <c r="F405" s="45">
        <f t="shared" si="72"/>
        <v>86.977829638273036</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262210.63</v>
      </c>
      <c r="E412" s="60">
        <f t="shared" si="100"/>
        <v>302667.88</v>
      </c>
      <c r="F412" s="45">
        <f t="shared" si="72"/>
        <v>115.42929438062828</v>
      </c>
    </row>
    <row r="413" spans="1:6" ht="12.75" customHeight="1" x14ac:dyDescent="0.2">
      <c r="A413" s="63">
        <v>451</v>
      </c>
      <c r="B413" s="64" t="s">
        <v>785</v>
      </c>
      <c r="C413" s="247" t="s">
        <v>786</v>
      </c>
      <c r="D413" s="194">
        <v>248210.63</v>
      </c>
      <c r="E413" s="194">
        <v>288667.88</v>
      </c>
      <c r="F413" s="45">
        <f t="shared" si="72"/>
        <v>116.29956380192097</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14000</v>
      </c>
      <c r="E416" s="194">
        <v>14000</v>
      </c>
      <c r="F416" s="45">
        <f t="shared" si="72"/>
        <v>100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1687150</v>
      </c>
      <c r="E418" s="60">
        <f t="shared" si="102"/>
        <v>1842940.2000000002</v>
      </c>
      <c r="F418" s="45">
        <f t="shared" si="72"/>
        <v>109.23392703671875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310043.75</v>
      </c>
      <c r="E420" s="194">
        <v>318806.76</v>
      </c>
      <c r="F420" s="45">
        <f t="shared" si="72"/>
        <v>102.82637853528736</v>
      </c>
    </row>
    <row r="421" spans="1:6" ht="12.75" customHeight="1" x14ac:dyDescent="0.2">
      <c r="A421" s="63">
        <v>97</v>
      </c>
      <c r="B421" s="220" t="s">
        <v>801</v>
      </c>
      <c r="C421" s="247" t="s">
        <v>802</v>
      </c>
      <c r="D421" s="194">
        <v>2177.92</v>
      </c>
      <c r="E421" s="194">
        <v>1473.61</v>
      </c>
      <c r="F421" s="45">
        <f t="shared" si="72"/>
        <v>67.661346605935933</v>
      </c>
    </row>
    <row r="422" spans="1:6" ht="12.75" customHeight="1" x14ac:dyDescent="0.2">
      <c r="A422" s="63" t="s">
        <v>582</v>
      </c>
      <c r="B422" s="64" t="s">
        <v>803</v>
      </c>
      <c r="C422" s="247" t="s">
        <v>804</v>
      </c>
      <c r="D422" s="60">
        <f>D6+D308</f>
        <v>9857810.5</v>
      </c>
      <c r="E422" s="60">
        <f>E6+E308</f>
        <v>12662137.340000002</v>
      </c>
      <c r="F422" s="45">
        <f t="shared" si="72"/>
        <v>128.44776575893806</v>
      </c>
    </row>
    <row r="423" spans="1:6" ht="12.75" customHeight="1" x14ac:dyDescent="0.2">
      <c r="A423" s="63" t="s">
        <v>582</v>
      </c>
      <c r="B423" s="64" t="s">
        <v>805</v>
      </c>
      <c r="C423" s="247" t="s">
        <v>806</v>
      </c>
      <c r="D423" s="60">
        <f t="shared" ref="D423:E423" si="103">D299+D360</f>
        <v>9037010.0699999984</v>
      </c>
      <c r="E423" s="60">
        <f t="shared" si="103"/>
        <v>11405274.909999998</v>
      </c>
      <c r="F423" s="45">
        <f t="shared" si="72"/>
        <v>126.20628749614751</v>
      </c>
    </row>
    <row r="424" spans="1:6" ht="12.75" customHeight="1" x14ac:dyDescent="0.2">
      <c r="A424" s="63" t="s">
        <v>582</v>
      </c>
      <c r="B424" s="64" t="s">
        <v>807</v>
      </c>
      <c r="C424" s="247" t="s">
        <v>808</v>
      </c>
      <c r="D424" s="60">
        <f t="shared" ref="D424:E424" si="104">IF(D422&gt;=D423,D422-D423,0)</f>
        <v>820800.43000000156</v>
      </c>
      <c r="E424" s="60">
        <f t="shared" si="104"/>
        <v>1256862.4300000034</v>
      </c>
      <c r="F424" s="45">
        <f t="shared" si="72"/>
        <v>153.12643415647347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627274.23</v>
      </c>
      <c r="E426" s="60">
        <f t="shared" si="106"/>
        <v>1236698.69</v>
      </c>
      <c r="F426" s="45">
        <f t="shared" si="72"/>
        <v>197.15439130984228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697801.02</v>
      </c>
      <c r="E428" s="81">
        <f t="shared" si="108"/>
        <v>1153287.94</v>
      </c>
      <c r="F428" s="61">
        <f t="shared" si="72"/>
        <v>165.2746136713873</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50000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50000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50000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212105.69999999998</v>
      </c>
      <c r="E535" s="60">
        <f>E536+E571+E584+E597+E629</f>
        <v>221661.24</v>
      </c>
      <c r="F535" s="45">
        <f t="shared" si="109"/>
        <v>104.50508402178727</v>
      </c>
    </row>
    <row r="536" spans="1:6" ht="24" x14ac:dyDescent="0.2">
      <c r="A536" s="63">
        <v>51</v>
      </c>
      <c r="B536" s="65" t="s">
        <v>1032</v>
      </c>
      <c r="C536" s="247" t="s">
        <v>1033</v>
      </c>
      <c r="D536" s="60">
        <f>D537+D542+D545+D549+D550+D557+D562+D570</f>
        <v>0</v>
      </c>
      <c r="E536" s="60">
        <f>E537+E542+E545+E549+E550+E557+E562+E570</f>
        <v>50000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50000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212105.69999999998</v>
      </c>
      <c r="E597" s="60">
        <f t="shared" si="152"/>
        <v>171661.24</v>
      </c>
      <c r="F597" s="45">
        <f t="shared" si="109"/>
        <v>80.931931579396505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171661.24</v>
      </c>
      <c r="E609" s="60">
        <f t="shared" si="156"/>
        <v>171661.24</v>
      </c>
      <c r="F609" s="45">
        <f t="shared" si="109"/>
        <v>100</v>
      </c>
    </row>
    <row r="610" spans="1:6" ht="24" x14ac:dyDescent="0.2">
      <c r="A610" s="63">
        <v>5443</v>
      </c>
      <c r="B610" s="64" t="s">
        <v>1170</v>
      </c>
      <c r="C610" s="247" t="s">
        <v>1171</v>
      </c>
      <c r="D610" s="194">
        <v>171661.24</v>
      </c>
      <c r="E610" s="194">
        <v>171661.24</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40444.46</v>
      </c>
      <c r="E621" s="60">
        <f t="shared" si="158"/>
        <v>0</v>
      </c>
      <c r="F621" s="45">
        <f t="shared" si="109"/>
        <v>0</v>
      </c>
    </row>
    <row r="622" spans="1:6" ht="12.75" customHeight="1" x14ac:dyDescent="0.2">
      <c r="A622" s="63">
        <v>5471</v>
      </c>
      <c r="B622" s="64" t="s">
        <v>1194</v>
      </c>
      <c r="C622" s="247" t="s">
        <v>1195</v>
      </c>
      <c r="D622" s="194">
        <v>40444.46</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212105.69999999998</v>
      </c>
      <c r="E640" s="60">
        <f>IF(E535-E430&gt;=0,E535-E430,0)</f>
        <v>171661.24</v>
      </c>
      <c r="F640" s="45">
        <f t="shared" si="109"/>
        <v>80.931931579396505</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5272.29</v>
      </c>
      <c r="E642" s="194">
        <v>5272.29</v>
      </c>
      <c r="F642" s="45">
        <f t="shared" si="109"/>
        <v>100</v>
      </c>
    </row>
    <row r="643" spans="1:6" ht="12.75" customHeight="1" x14ac:dyDescent="0.2">
      <c r="A643" s="63" t="s">
        <v>582</v>
      </c>
      <c r="B643" s="64" t="s">
        <v>1236</v>
      </c>
      <c r="C643" s="247" t="s">
        <v>1237</v>
      </c>
      <c r="D643" s="60">
        <f>D422+D430</f>
        <v>9857810.5</v>
      </c>
      <c r="E643" s="60">
        <f>E422+E430</f>
        <v>12712137.340000002</v>
      </c>
      <c r="F643" s="45">
        <f t="shared" si="109"/>
        <v>128.95497778132378</v>
      </c>
    </row>
    <row r="644" spans="1:6" ht="12.75" customHeight="1" x14ac:dyDescent="0.2">
      <c r="A644" s="63" t="s">
        <v>582</v>
      </c>
      <c r="B644" s="64" t="s">
        <v>1238</v>
      </c>
      <c r="C644" s="247" t="s">
        <v>1239</v>
      </c>
      <c r="D644" s="60">
        <f>D423+D535</f>
        <v>9249115.7699999977</v>
      </c>
      <c r="E644" s="60">
        <f>E423+E535</f>
        <v>11626936.149999999</v>
      </c>
      <c r="F644" s="45">
        <f t="shared" si="109"/>
        <v>125.70862382015575</v>
      </c>
    </row>
    <row r="645" spans="1:6" ht="12.75" customHeight="1" x14ac:dyDescent="0.2">
      <c r="A645" s="63" t="s">
        <v>582</v>
      </c>
      <c r="B645" s="64" t="s">
        <v>1240</v>
      </c>
      <c r="C645" s="247" t="s">
        <v>1241</v>
      </c>
      <c r="D645" s="60">
        <f t="shared" ref="D645:E645" si="163">IF(D643&gt;=D644,D643-D644,0)</f>
        <v>608694.73000000231</v>
      </c>
      <c r="E645" s="60">
        <f t="shared" si="163"/>
        <v>1085201.1900000032</v>
      </c>
      <c r="F645" s="45">
        <f t="shared" si="109"/>
        <v>178.28332274209095</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622001.93999999994</v>
      </c>
      <c r="E647" s="60">
        <f>IF(E426-E427+E641-E642&gt;=0,E426-E427+E641-E642,0)</f>
        <v>1231426.3999999999</v>
      </c>
      <c r="F647" s="45">
        <f t="shared" si="109"/>
        <v>197.97790341297005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1230696.6700000023</v>
      </c>
      <c r="E649" s="60">
        <f t="shared" si="165"/>
        <v>2316627.5900000031</v>
      </c>
      <c r="F649" s="45">
        <f t="shared" si="109"/>
        <v>188.23708932274911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22810</v>
      </c>
      <c r="F651" s="61" t="str">
        <f t="shared" si="109"/>
        <v>-</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1551665.91</v>
      </c>
      <c r="E653" s="194">
        <v>2857749.06</v>
      </c>
      <c r="F653" s="45">
        <f t="shared" ref="F653:F740" si="167">IF(D653&lt;&gt;0,IF(E653/D653&gt;=100,"&gt;&gt;100",E653/D653*100),"-")</f>
        <v>184.17296156232499</v>
      </c>
    </row>
    <row r="654" spans="1:6" ht="12.75" customHeight="1" x14ac:dyDescent="0.2">
      <c r="A654" s="63" t="s">
        <v>1257</v>
      </c>
      <c r="B654" s="64" t="s">
        <v>1258</v>
      </c>
      <c r="C654" s="247" t="s">
        <v>1257</v>
      </c>
      <c r="D654" s="194">
        <v>12137099.029999999</v>
      </c>
      <c r="E654" s="194">
        <v>16872390.670000002</v>
      </c>
      <c r="F654" s="45">
        <f t="shared" si="167"/>
        <v>139.01502021443096</v>
      </c>
    </row>
    <row r="655" spans="1:6" ht="12.75" customHeight="1" x14ac:dyDescent="0.2">
      <c r="A655" s="63" t="s">
        <v>1259</v>
      </c>
      <c r="B655" s="64" t="s">
        <v>1260</v>
      </c>
      <c r="C655" s="247" t="s">
        <v>1259</v>
      </c>
      <c r="D655" s="194">
        <v>10830865.859999999</v>
      </c>
      <c r="E655" s="194">
        <v>16190543.85</v>
      </c>
      <c r="F655" s="45">
        <f t="shared" si="167"/>
        <v>149.4852217660094</v>
      </c>
    </row>
    <row r="656" spans="1:6" ht="24" x14ac:dyDescent="0.2">
      <c r="A656" s="63">
        <v>11</v>
      </c>
      <c r="B656" s="64" t="s">
        <v>1261</v>
      </c>
      <c r="C656" s="247" t="s">
        <v>1262</v>
      </c>
      <c r="D656" s="60">
        <f t="shared" ref="D656:E656" si="168">+D653+D654-D655</f>
        <v>2857899.08</v>
      </c>
      <c r="E656" s="60">
        <f t="shared" si="168"/>
        <v>3539595.8800000008</v>
      </c>
      <c r="F656" s="45">
        <f t="shared" si="167"/>
        <v>123.85307461591684</v>
      </c>
    </row>
    <row r="657" spans="1:6" ht="24" x14ac:dyDescent="0.2">
      <c r="A657" s="63" t="s">
        <v>582</v>
      </c>
      <c r="B657" s="64" t="s">
        <v>1263</v>
      </c>
      <c r="C657" s="247" t="s">
        <v>1264</v>
      </c>
      <c r="D657" s="253">
        <v>100</v>
      </c>
      <c r="E657" s="253">
        <v>108</v>
      </c>
      <c r="F657" s="45">
        <f t="shared" si="167"/>
        <v>108</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92</v>
      </c>
      <c r="E659" s="253">
        <v>98</v>
      </c>
      <c r="F659" s="45">
        <f t="shared" si="167"/>
        <v>106.5217391304348</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325136.32</v>
      </c>
      <c r="E662" s="192">
        <v>327957.14</v>
      </c>
      <c r="F662" s="71">
        <f t="shared" si="167"/>
        <v>100.86758071199182</v>
      </c>
    </row>
    <row r="663" spans="1:6" ht="12.75" customHeight="1" x14ac:dyDescent="0.2">
      <c r="A663" s="70">
        <v>61316</v>
      </c>
      <c r="B663" s="65" t="s">
        <v>1276</v>
      </c>
      <c r="C663" s="277" t="s">
        <v>1277</v>
      </c>
      <c r="D663" s="192"/>
      <c r="E663" s="192">
        <v>714850.95</v>
      </c>
      <c r="F663" s="71" t="str">
        <f t="shared" si="167"/>
        <v>-</v>
      </c>
    </row>
    <row r="664" spans="1:6" ht="12.75" customHeight="1" x14ac:dyDescent="0.2">
      <c r="A664" s="70" t="s">
        <v>1278</v>
      </c>
      <c r="B664" s="65" t="s">
        <v>1279</v>
      </c>
      <c r="C664" s="277" t="s">
        <v>1278</v>
      </c>
      <c r="D664" s="192"/>
      <c r="E664" s="192">
        <v>773269.35</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4.5599999999999996</v>
      </c>
      <c r="E667" s="192">
        <v>0</v>
      </c>
      <c r="F667" s="71">
        <f t="shared" si="167"/>
        <v>0</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143430</v>
      </c>
      <c r="E669" s="194">
        <v>154500</v>
      </c>
      <c r="F669" s="45">
        <f t="shared" si="167"/>
        <v>107.71805061702572</v>
      </c>
    </row>
    <row r="670" spans="1:6" ht="12.75" customHeight="1" x14ac:dyDescent="0.2">
      <c r="A670" s="63">
        <v>63312</v>
      </c>
      <c r="B670" s="64" t="s">
        <v>1290</v>
      </c>
      <c r="C670" s="247" t="s">
        <v>1291</v>
      </c>
      <c r="D670" s="194">
        <v>10000</v>
      </c>
      <c r="E670" s="194">
        <v>24001.64</v>
      </c>
      <c r="F670" s="45">
        <f t="shared" si="167"/>
        <v>240.01639999999998</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2853.2</v>
      </c>
      <c r="E672" s="194">
        <v>1776.33</v>
      </c>
      <c r="F672" s="45">
        <f t="shared" si="167"/>
        <v>62.25746530211692</v>
      </c>
    </row>
    <row r="673" spans="1:6" ht="12.75" customHeight="1" x14ac:dyDescent="0.2">
      <c r="A673" s="63">
        <v>63321</v>
      </c>
      <c r="B673" s="64" t="s">
        <v>1296</v>
      </c>
      <c r="C673" s="247" t="s">
        <v>1297</v>
      </c>
      <c r="D673" s="194">
        <v>237649.96</v>
      </c>
      <c r="E673" s="194">
        <v>591477.6</v>
      </c>
      <c r="F673" s="45">
        <f t="shared" si="167"/>
        <v>248.88605072771733</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67927.990000000005</v>
      </c>
      <c r="E676" s="194">
        <v>19101.189999999999</v>
      </c>
      <c r="F676" s="45">
        <f t="shared" si="167"/>
        <v>28.119763296396666</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37687.800000000003</v>
      </c>
      <c r="E683" s="192">
        <v>81972.800000000003</v>
      </c>
      <c r="F683" s="71">
        <f t="shared" si="167"/>
        <v>217.50486894963353</v>
      </c>
    </row>
    <row r="684" spans="1:6" ht="24" x14ac:dyDescent="0.2">
      <c r="A684" s="70">
        <v>63613</v>
      </c>
      <c r="B684" s="182" t="s">
        <v>1318</v>
      </c>
      <c r="C684" s="278" t="s">
        <v>1319</v>
      </c>
      <c r="D684" s="192">
        <v>198425.81</v>
      </c>
      <c r="E684" s="192">
        <v>269555.27</v>
      </c>
      <c r="F684" s="71">
        <f t="shared" si="167"/>
        <v>135.8468789922037</v>
      </c>
    </row>
    <row r="685" spans="1:6" ht="24" x14ac:dyDescent="0.2">
      <c r="A685" s="63">
        <v>63622</v>
      </c>
      <c r="B685" s="244" t="s">
        <v>1320</v>
      </c>
      <c r="C685" s="247" t="s">
        <v>1321</v>
      </c>
      <c r="D685" s="194">
        <v>13900</v>
      </c>
      <c r="E685" s="194">
        <v>14000</v>
      </c>
      <c r="F685" s="45">
        <f t="shared" si="167"/>
        <v>100.71942446043165</v>
      </c>
    </row>
    <row r="686" spans="1:6" ht="24" x14ac:dyDescent="0.2">
      <c r="A686" s="63">
        <v>63623</v>
      </c>
      <c r="B686" s="244" t="s">
        <v>1322</v>
      </c>
      <c r="C686" s="247" t="s">
        <v>1323</v>
      </c>
      <c r="D686" s="194">
        <v>1000</v>
      </c>
      <c r="E686" s="194">
        <v>1000</v>
      </c>
      <c r="F686" s="45">
        <f t="shared" si="167"/>
        <v>100</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171591.01</v>
      </c>
      <c r="E706" s="192">
        <v>623039.44999999995</v>
      </c>
      <c r="F706" s="71">
        <f t="shared" si="167"/>
        <v>363.09562488151329</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34613.64</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292250.61</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322093</v>
      </c>
      <c r="E724" s="192">
        <v>346538.42</v>
      </c>
      <c r="F724" s="71">
        <f t="shared" si="167"/>
        <v>107.58955332776559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795.76</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3959.17</v>
      </c>
      <c r="E732" s="192">
        <v>39068.75</v>
      </c>
      <c r="F732" s="71">
        <f t="shared" si="167"/>
        <v>986.79142345491596</v>
      </c>
    </row>
    <row r="733" spans="1:6" ht="12.75" customHeight="1" x14ac:dyDescent="0.2">
      <c r="A733" s="70">
        <v>31215</v>
      </c>
      <c r="B733" s="65" t="s">
        <v>1396</v>
      </c>
      <c r="C733" s="278" t="s">
        <v>1397</v>
      </c>
      <c r="D733" s="192">
        <v>1755.64</v>
      </c>
      <c r="E733" s="192">
        <v>3543.2799999999997</v>
      </c>
      <c r="F733" s="71">
        <f t="shared" si="167"/>
        <v>201.82269713608713</v>
      </c>
    </row>
    <row r="734" spans="1:6" ht="12.75" customHeight="1" x14ac:dyDescent="0.2">
      <c r="A734" s="70">
        <v>32121</v>
      </c>
      <c r="B734" s="65" t="s">
        <v>1398</v>
      </c>
      <c r="C734" s="278" t="s">
        <v>1399</v>
      </c>
      <c r="D734" s="192">
        <v>52754</v>
      </c>
      <c r="E734" s="192">
        <v>66743.640000000014</v>
      </c>
      <c r="F734" s="71">
        <f t="shared" si="167"/>
        <v>126.51863365811127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1489.86</v>
      </c>
      <c r="E736" s="194">
        <v>2542.15</v>
      </c>
      <c r="F736" s="45">
        <f t="shared" si="167"/>
        <v>170.63012632059389</v>
      </c>
    </row>
    <row r="737" spans="1:6" ht="12.75" customHeight="1" x14ac:dyDescent="0.2">
      <c r="A737" s="63" t="s">
        <v>1404</v>
      </c>
      <c r="B737" s="64" t="s">
        <v>1405</v>
      </c>
      <c r="C737" s="247" t="s">
        <v>1404</v>
      </c>
      <c r="D737" s="194">
        <v>145269.07999999999</v>
      </c>
      <c r="E737" s="194">
        <v>77886.37</v>
      </c>
      <c r="F737" s="45">
        <f t="shared" si="167"/>
        <v>53.615242830752422</v>
      </c>
    </row>
    <row r="738" spans="1:6" ht="12.75" customHeight="1" x14ac:dyDescent="0.2">
      <c r="A738" s="63" t="s">
        <v>1406</v>
      </c>
      <c r="B738" s="64" t="s">
        <v>1407</v>
      </c>
      <c r="C738" s="247" t="s">
        <v>1406</v>
      </c>
      <c r="D738" s="194">
        <v>10801.81</v>
      </c>
      <c r="E738" s="194">
        <v>11567.02</v>
      </c>
      <c r="F738" s="45">
        <f t="shared" si="167"/>
        <v>107.08409053667857</v>
      </c>
    </row>
    <row r="739" spans="1:6" ht="12.75" customHeight="1" x14ac:dyDescent="0.2">
      <c r="A739" s="70" t="s">
        <v>1408</v>
      </c>
      <c r="B739" s="65" t="s">
        <v>1409</v>
      </c>
      <c r="C739" s="278" t="s">
        <v>1408</v>
      </c>
      <c r="D739" s="192">
        <v>14290.27</v>
      </c>
      <c r="E739" s="192">
        <v>14470.609999999999</v>
      </c>
      <c r="F739" s="71">
        <f t="shared" si="167"/>
        <v>101.26197755535757</v>
      </c>
    </row>
    <row r="740" spans="1:6" ht="12.75" customHeight="1" x14ac:dyDescent="0.2">
      <c r="A740" s="70" t="s">
        <v>1410</v>
      </c>
      <c r="B740" s="65" t="s">
        <v>1411</v>
      </c>
      <c r="C740" s="278" t="s">
        <v>1410</v>
      </c>
      <c r="D740" s="192">
        <v>116265.12</v>
      </c>
      <c r="E740" s="192">
        <v>116265.12</v>
      </c>
      <c r="F740" s="71">
        <f t="shared" si="167"/>
        <v>100</v>
      </c>
    </row>
    <row r="741" spans="1:6" ht="12.75" customHeight="1" x14ac:dyDescent="0.2">
      <c r="A741" s="70">
        <v>32911</v>
      </c>
      <c r="B741" s="65" t="s">
        <v>1412</v>
      </c>
      <c r="C741" s="278" t="s">
        <v>1413</v>
      </c>
      <c r="D741" s="192">
        <v>20048.490000000002</v>
      </c>
      <c r="E741" s="192">
        <v>25296.83</v>
      </c>
      <c r="F741" s="71">
        <f t="shared" ref="F741:F1006" si="169">IF(D741&lt;&gt;0,IF(E741/D741&gt;=100,"&gt;&gt;100",E741/D741*100),"-")</f>
        <v>126.1782308792333</v>
      </c>
    </row>
    <row r="742" spans="1:6" ht="12.75" customHeight="1" x14ac:dyDescent="0.2">
      <c r="A742" s="70" t="s">
        <v>1414</v>
      </c>
      <c r="B742" s="65" t="s">
        <v>1415</v>
      </c>
      <c r="C742" s="278" t="s">
        <v>1414</v>
      </c>
      <c r="D742" s="192">
        <v>2530.92</v>
      </c>
      <c r="E742" s="192">
        <v>2712.31</v>
      </c>
      <c r="F742" s="71">
        <f t="shared" si="169"/>
        <v>107.16695905046384</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2328</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23445.46</v>
      </c>
      <c r="E760" s="194">
        <v>19025.79</v>
      </c>
      <c r="F760" s="45">
        <f t="shared" si="169"/>
        <v>81.149143586860745</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21314.04</v>
      </c>
      <c r="E777" s="192">
        <v>21584.77</v>
      </c>
      <c r="F777" s="71">
        <f t="shared" si="169"/>
        <v>101.27019560815312</v>
      </c>
    </row>
    <row r="778" spans="1:6" ht="12.75" customHeight="1" x14ac:dyDescent="0.2">
      <c r="A778" s="70">
        <v>35232</v>
      </c>
      <c r="B778" s="65" t="s">
        <v>1486</v>
      </c>
      <c r="C778" s="278" t="s">
        <v>1487</v>
      </c>
      <c r="D778" s="192">
        <v>49215.24</v>
      </c>
      <c r="E778" s="192">
        <v>82119.75</v>
      </c>
      <c r="F778" s="71">
        <f t="shared" si="169"/>
        <v>166.85837557634585</v>
      </c>
    </row>
    <row r="779" spans="1:6" ht="12.75" customHeight="1" x14ac:dyDescent="0.2">
      <c r="A779" s="70">
        <v>36313</v>
      </c>
      <c r="B779" s="65" t="s">
        <v>1488</v>
      </c>
      <c r="C779" s="278" t="s">
        <v>1489</v>
      </c>
      <c r="D779" s="192">
        <v>1600</v>
      </c>
      <c r="E779" s="192">
        <v>0</v>
      </c>
      <c r="F779" s="71">
        <f t="shared" si="169"/>
        <v>0</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18626.349999999999</v>
      </c>
      <c r="E781" s="192">
        <v>0</v>
      </c>
      <c r="F781" s="71">
        <f t="shared" si="169"/>
        <v>0</v>
      </c>
    </row>
    <row r="782" spans="1:6" ht="12.75" customHeight="1" x14ac:dyDescent="0.2">
      <c r="A782" s="70">
        <v>36316</v>
      </c>
      <c r="B782" s="65" t="s">
        <v>1494</v>
      </c>
      <c r="C782" s="278" t="s">
        <v>1495</v>
      </c>
      <c r="D782" s="192">
        <v>125</v>
      </c>
      <c r="E782" s="192">
        <v>0</v>
      </c>
      <c r="F782" s="71">
        <f t="shared" si="169"/>
        <v>0</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121546.83</v>
      </c>
      <c r="E784" s="192">
        <v>249862.06</v>
      </c>
      <c r="F784" s="71">
        <f t="shared" si="169"/>
        <v>205.56855328929601</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800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44820</v>
      </c>
      <c r="E846" s="194">
        <v>62820</v>
      </c>
      <c r="F846" s="45">
        <f t="shared" si="169"/>
        <v>140.16064257028114</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28668.22</v>
      </c>
      <c r="E848" s="194">
        <v>28270.04</v>
      </c>
      <c r="F848" s="45">
        <f t="shared" si="169"/>
        <v>98.611075260340542</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123409.02</v>
      </c>
      <c r="E850" s="194">
        <v>325840.45</v>
      </c>
      <c r="F850" s="45">
        <f t="shared" si="169"/>
        <v>264.03292887343241</v>
      </c>
    </row>
    <row r="851" spans="1:6" ht="12.75" customHeight="1" x14ac:dyDescent="0.2">
      <c r="A851" s="63">
        <v>37221</v>
      </c>
      <c r="B851" s="64" t="s">
        <v>1631</v>
      </c>
      <c r="C851" s="247" t="s">
        <v>1632</v>
      </c>
      <c r="D851" s="194">
        <v>844.7</v>
      </c>
      <c r="E851" s="194">
        <v>791.57</v>
      </c>
      <c r="F851" s="45">
        <f t="shared" si="169"/>
        <v>93.710192967917607</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9960</v>
      </c>
      <c r="E853" s="194">
        <v>11160</v>
      </c>
      <c r="F853" s="45">
        <f t="shared" si="169"/>
        <v>112.04819277108433</v>
      </c>
    </row>
    <row r="854" spans="1:6" ht="12.75" customHeight="1" x14ac:dyDescent="0.2">
      <c r="A854" s="63" t="s">
        <v>1636</v>
      </c>
      <c r="B854" s="64" t="s">
        <v>1637</v>
      </c>
      <c r="C854" s="247" t="s">
        <v>1636</v>
      </c>
      <c r="D854" s="194">
        <v>1789.45</v>
      </c>
      <c r="E854" s="194">
        <v>2375.52</v>
      </c>
      <c r="F854" s="45">
        <f t="shared" si="169"/>
        <v>132.75140406270083</v>
      </c>
    </row>
    <row r="855" spans="1:6" ht="12.75" customHeight="1" x14ac:dyDescent="0.2">
      <c r="A855" s="63" t="s">
        <v>1638</v>
      </c>
      <c r="B855" s="64" t="s">
        <v>1639</v>
      </c>
      <c r="C855" s="247" t="s">
        <v>1638</v>
      </c>
      <c r="D855" s="194">
        <v>100878.92</v>
      </c>
      <c r="E855" s="194">
        <v>113144.97</v>
      </c>
      <c r="F855" s="45">
        <f t="shared" si="169"/>
        <v>112.15918053048151</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141427.93</v>
      </c>
      <c r="E857" s="194">
        <v>40000</v>
      </c>
      <c r="F857" s="45">
        <f t="shared" si="169"/>
        <v>28.282956556035295</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50000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50000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42915.31</v>
      </c>
      <c r="E980" s="192">
        <v>0</v>
      </c>
      <c r="F980" s="71">
        <f t="shared" si="169"/>
        <v>0</v>
      </c>
    </row>
    <row r="981" spans="1:6" ht="24" x14ac:dyDescent="0.2">
      <c r="A981" s="70">
        <v>54432</v>
      </c>
      <c r="B981" s="65" t="s">
        <v>1890</v>
      </c>
      <c r="C981" s="278" t="s">
        <v>1891</v>
      </c>
      <c r="D981" s="192">
        <v>128745.93</v>
      </c>
      <c r="E981" s="192">
        <v>171661.24</v>
      </c>
      <c r="F981" s="71">
        <f t="shared" si="169"/>
        <v>133.33333333333331</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40444.46</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71" zoomScaleNormal="100" workbookViewId="0">
      <selection activeCell="D367" sqref="D367:D3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2131</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35616101.519999996</v>
      </c>
      <c r="E6" s="180">
        <f t="shared" si="0"/>
        <v>38017269.480000004</v>
      </c>
      <c r="F6" s="181">
        <f t="shared" ref="F6:F298" si="1">IF(D6&gt;0,IF(E6/D6&gt;=100,"&gt;&gt;100",E6/D6*100),"-")</f>
        <v>106.7418045701932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25367113.559999995</v>
      </c>
      <c r="E7" s="79">
        <f t="shared" si="2"/>
        <v>26533142.960000001</v>
      </c>
      <c r="F7" s="71">
        <f t="shared" si="1"/>
        <v>104.59661836275554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2357313.5</v>
      </c>
      <c r="E8" s="79">
        <f>E9+E10-E11</f>
        <v>2353539.14</v>
      </c>
      <c r="F8" s="71">
        <f t="shared" si="1"/>
        <v>99.839887227557995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1474037.03</v>
      </c>
      <c r="E9" s="192">
        <v>1500167.87</v>
      </c>
      <c r="F9" s="71">
        <f t="shared" si="1"/>
        <v>101.77273972554137</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1247591.8500000001</v>
      </c>
      <c r="E10" s="192">
        <v>1161207.8400000001</v>
      </c>
      <c r="F10" s="71">
        <f t="shared" si="1"/>
        <v>93.075939859658433</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364315.38</v>
      </c>
      <c r="E11" s="192">
        <v>307836.57</v>
      </c>
      <c r="F11" s="71">
        <f t="shared" si="1"/>
        <v>84.497275410113076</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21865765.619999994</v>
      </c>
      <c r="E12" s="79">
        <f t="shared" si="3"/>
        <v>22967733.280000001</v>
      </c>
      <c r="F12" s="71">
        <f t="shared" si="1"/>
        <v>105.03969391765577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20714931.519999996</v>
      </c>
      <c r="E13" s="79">
        <f t="shared" si="4"/>
        <v>21647153.810000002</v>
      </c>
      <c r="F13" s="71">
        <f t="shared" si="1"/>
        <v>104.50024316566027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346079.75</v>
      </c>
      <c r="E14" s="192">
        <v>346079.75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13019525.869999999</v>
      </c>
      <c r="E15" s="192">
        <v>13128032.6</v>
      </c>
      <c r="F15" s="71">
        <f t="shared" si="1"/>
        <v>100.83341537229114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5115301.83</v>
      </c>
      <c r="E16" s="192">
        <v>5533381.7599999998</v>
      </c>
      <c r="F16" s="71">
        <f t="shared" si="1"/>
        <v>108.17312338341527</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13132305.99</v>
      </c>
      <c r="E17" s="192">
        <v>14758901.460000001</v>
      </c>
      <c r="F17" s="71">
        <f t="shared" si="1"/>
        <v>112.38621359598704</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10898281.92</v>
      </c>
      <c r="E18" s="192">
        <v>12119241.76</v>
      </c>
      <c r="F18" s="71">
        <f t="shared" si="1"/>
        <v>111.20323229810521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422971.14999999991</v>
      </c>
      <c r="E19" s="79">
        <f t="shared" si="5"/>
        <v>555765.06000000006</v>
      </c>
      <c r="F19" s="71">
        <f t="shared" si="1"/>
        <v>131.39550061511292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406209.87</v>
      </c>
      <c r="E20" s="192">
        <v>437887.39999999997</v>
      </c>
      <c r="F20" s="71">
        <f t="shared" si="1"/>
        <v>107.79831617582309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32470.46</v>
      </c>
      <c r="E21" s="192">
        <v>33225.870000000003</v>
      </c>
      <c r="F21" s="71">
        <f t="shared" si="1"/>
        <v>102.32645302838334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100032.02</v>
      </c>
      <c r="E22" s="192">
        <v>140830.21</v>
      </c>
      <c r="F22" s="71">
        <f t="shared" si="1"/>
        <v>140.78513060118149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1818.56</v>
      </c>
      <c r="E24" s="192">
        <v>1818.5600000000002</v>
      </c>
      <c r="F24" s="71">
        <f t="shared" si="1"/>
        <v>100.00000000000003</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112240.57</v>
      </c>
      <c r="E25" s="192">
        <v>136356.26999999999</v>
      </c>
      <c r="F25" s="71">
        <f t="shared" si="1"/>
        <v>121.48572481412023</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996970.69</v>
      </c>
      <c r="E26" s="192">
        <v>1104922.8500000001</v>
      </c>
      <c r="F26" s="71">
        <f t="shared" si="1"/>
        <v>110.828017421455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1226771.02</v>
      </c>
      <c r="E28" s="192">
        <v>1299276.1000000001</v>
      </c>
      <c r="F28" s="71">
        <f t="shared" si="1"/>
        <v>105.91023742963867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1220.9000000000015</v>
      </c>
      <c r="E29" s="79">
        <f t="shared" si="6"/>
        <v>22277.929999999993</v>
      </c>
      <c r="F29" s="71">
        <f t="shared" si="1"/>
        <v>1824.7137357686925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24864</v>
      </c>
      <c r="E30" s="192">
        <v>47413.999999999993</v>
      </c>
      <c r="F30" s="71">
        <f t="shared" si="1"/>
        <v>190.69337194337191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23643.1</v>
      </c>
      <c r="E34" s="192">
        <v>25136.07</v>
      </c>
      <c r="F34" s="71">
        <f t="shared" si="1"/>
        <v>106.31461187407743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16015.340000000026</v>
      </c>
      <c r="E35" s="79">
        <f t="shared" si="7"/>
        <v>20022.600000000035</v>
      </c>
      <c r="F35" s="71">
        <f t="shared" si="1"/>
        <v>125.02138574641563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433799.09</v>
      </c>
      <c r="E36" s="192">
        <v>454264.07</v>
      </c>
      <c r="F36" s="71">
        <f t="shared" si="1"/>
        <v>104.71761708859277</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12941.13</v>
      </c>
      <c r="E37" s="192">
        <v>12941.130000000001</v>
      </c>
      <c r="F37" s="71">
        <f t="shared" si="1"/>
        <v>100.00000000000003</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1725.4</v>
      </c>
      <c r="E38" s="192">
        <v>1725.4</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432450.28</v>
      </c>
      <c r="E40" s="192">
        <v>448908</v>
      </c>
      <c r="F40" s="71">
        <f t="shared" si="1"/>
        <v>103.80569067963141</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710626.70999999985</v>
      </c>
      <c r="E45" s="79">
        <f t="shared" si="9"/>
        <v>722513.88000000012</v>
      </c>
      <c r="F45" s="71">
        <f t="shared" si="1"/>
        <v>101.6727727557553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143508.76</v>
      </c>
      <c r="E47" s="192">
        <v>155893.59</v>
      </c>
      <c r="F47" s="71">
        <f t="shared" si="1"/>
        <v>108.63001673207961</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938526.33</v>
      </c>
      <c r="E48" s="192">
        <v>1067428.71</v>
      </c>
      <c r="F48" s="71">
        <f t="shared" si="1"/>
        <v>113.73455127252529</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370262.3</v>
      </c>
      <c r="E49" s="192">
        <v>370262.3</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741670.68</v>
      </c>
      <c r="E50" s="192">
        <v>871070.71999999997</v>
      </c>
      <c r="F50" s="71">
        <f t="shared" si="1"/>
        <v>117.44710199410875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99652.25</v>
      </c>
      <c r="E54" s="192">
        <v>99820.43</v>
      </c>
      <c r="F54" s="71">
        <f t="shared" si="1"/>
        <v>100.16876688684901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99652.25</v>
      </c>
      <c r="E55" s="192">
        <v>99820.43</v>
      </c>
      <c r="F55" s="71">
        <f t="shared" si="1"/>
        <v>100.16876688684901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1144034.44</v>
      </c>
      <c r="E56" s="79">
        <f t="shared" si="11"/>
        <v>1211870.54</v>
      </c>
      <c r="F56" s="71">
        <f t="shared" si="1"/>
        <v>105.92955051248283</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1002393.82</v>
      </c>
      <c r="E57" s="192">
        <v>504602.28</v>
      </c>
      <c r="F57" s="71">
        <f t="shared" si="1"/>
        <v>50.339723762462953</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141640.62</v>
      </c>
      <c r="E62" s="192">
        <v>707268.26</v>
      </c>
      <c r="F62" s="71">
        <f t="shared" si="1"/>
        <v>499.33999159280722</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10248987.959999999</v>
      </c>
      <c r="E69" s="79">
        <f>E70+E82+E88+E119+E135+E147+E165+E171</f>
        <v>11484126.520000001</v>
      </c>
      <c r="F69" s="71">
        <f t="shared" si="1"/>
        <v>112.05132218732747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2857899.08</v>
      </c>
      <c r="E70" s="79">
        <f t="shared" si="12"/>
        <v>3539268.71</v>
      </c>
      <c r="F70" s="71">
        <f t="shared" si="1"/>
        <v>123.84162669592938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2857749.08</v>
      </c>
      <c r="E71" s="79">
        <f t="shared" si="13"/>
        <v>3539118.71</v>
      </c>
      <c r="F71" s="71">
        <f t="shared" si="1"/>
        <v>123.84287811580714</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2856990.34</v>
      </c>
      <c r="E73" s="192">
        <v>3538837.16</v>
      </c>
      <c r="F73" s="71">
        <f t="shared" si="1"/>
        <v>123.86591268628513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758.74</v>
      </c>
      <c r="E75" s="192">
        <v>281.55</v>
      </c>
      <c r="F75" s="71">
        <f t="shared" si="1"/>
        <v>37.107573081688059</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150</v>
      </c>
      <c r="E80" s="192">
        <v>150</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192459.77000000002</v>
      </c>
      <c r="E82" s="79">
        <f>SUM(E83:E85)-E86+E87</f>
        <v>266935.17000000004</v>
      </c>
      <c r="F82" s="71">
        <f t="shared" si="1"/>
        <v>138.69660656873904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819.86</v>
      </c>
      <c r="E84" s="192">
        <v>1389.8600000000001</v>
      </c>
      <c r="F84" s="71">
        <f t="shared" si="1"/>
        <v>169.52406508428271</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61508.26</v>
      </c>
      <c r="E85" s="192">
        <v>78804.37</v>
      </c>
      <c r="F85" s="71">
        <f t="shared" si="1"/>
        <v>128.11997933285707</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7216.02</v>
      </c>
      <c r="E86" s="192">
        <v>7216.02</v>
      </c>
      <c r="F86" s="71">
        <f t="shared" si="1"/>
        <v>100</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137347.67000000001</v>
      </c>
      <c r="E87" s="192">
        <v>193956.96000000002</v>
      </c>
      <c r="F87" s="71">
        <f t="shared" si="1"/>
        <v>141.21605412017547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103250.02</v>
      </c>
      <c r="E89" s="79">
        <f t="shared" si="16"/>
        <v>103250.02</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55451.53</v>
      </c>
      <c r="E90" s="192">
        <v>55451.53</v>
      </c>
      <c r="F90" s="71">
        <f t="shared" si="1"/>
        <v>100</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3992.48</v>
      </c>
      <c r="E98" s="192">
        <v>3992.48</v>
      </c>
      <c r="F98" s="71">
        <f t="shared" si="1"/>
        <v>100</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43806.01</v>
      </c>
      <c r="E99" s="192">
        <v>43806.01</v>
      </c>
      <c r="F99" s="71">
        <f t="shared" si="1"/>
        <v>100</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103250.02</v>
      </c>
      <c r="E118" s="192">
        <v>103250.02</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6491369.5099999998</v>
      </c>
      <c r="E135" s="79">
        <f t="shared" si="21"/>
        <v>6491369.5099999998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6491369.5099999998</v>
      </c>
      <c r="E136" s="79">
        <f t="shared" si="22"/>
        <v>6491369.5099999998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7697.92</v>
      </c>
      <c r="E140" s="192">
        <v>7697.92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6483671.5899999999</v>
      </c>
      <c r="E142" s="192">
        <v>6483671.5899999999</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701862.59000000008</v>
      </c>
      <c r="E147" s="79">
        <f t="shared" si="24"/>
        <v>1158900.3300000003</v>
      </c>
      <c r="F147" s="71">
        <f t="shared" si="1"/>
        <v>165.11783738181575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1058850.9099999999</v>
      </c>
      <c r="E148" s="192">
        <v>1363848</v>
      </c>
      <c r="F148" s="71">
        <f t="shared" si="1"/>
        <v>128.80453585292759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24636.12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24636.12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111764.08</v>
      </c>
      <c r="E159" s="192">
        <v>120297.47</v>
      </c>
      <c r="F159" s="71">
        <f t="shared" si="1"/>
        <v>107.63518117806723</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1375861.4</v>
      </c>
      <c r="E160" s="192">
        <v>1354649.23</v>
      </c>
      <c r="F160" s="71">
        <f t="shared" si="1"/>
        <v>98.458262583716646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21470.44</v>
      </c>
      <c r="E161" s="192">
        <v>3882.58</v>
      </c>
      <c r="F161" s="71">
        <f t="shared" si="1"/>
        <v>18.083374164665468</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19301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1982.96</v>
      </c>
      <c r="E163" s="192">
        <v>4942.96</v>
      </c>
      <c r="F163" s="71">
        <f t="shared" si="1"/>
        <v>249.27179569935851</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1868067.2</v>
      </c>
      <c r="E164" s="192">
        <v>1732657.03</v>
      </c>
      <c r="F164" s="71">
        <f t="shared" si="1"/>
        <v>92.75132232930379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5397.01</v>
      </c>
      <c r="E165" s="79">
        <f t="shared" si="26"/>
        <v>4842.8</v>
      </c>
      <c r="F165" s="71">
        <f t="shared" si="1"/>
        <v>89.731165960411403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5397.01</v>
      </c>
      <c r="E167" s="192">
        <v>4842.8</v>
      </c>
      <c r="F167" s="71">
        <f t="shared" si="1"/>
        <v>89.731165960411403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22810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22810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2432</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35616101.520000003</v>
      </c>
      <c r="E176" s="79">
        <f>E177+E251</f>
        <v>38017269.479999997</v>
      </c>
      <c r="F176" s="71">
        <f t="shared" si="1"/>
        <v>106.74180457019315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2517477.48</v>
      </c>
      <c r="E177" s="79">
        <f>E178+E197+E203+E219+E247+E248</f>
        <v>2037479.1500000001</v>
      </c>
      <c r="F177" s="71">
        <f t="shared" si="1"/>
        <v>80.933361517100849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928676.77</v>
      </c>
      <c r="E178" s="79">
        <f>SUM(E179:E181)+E185+E186+SUM(E194:E196)</f>
        <v>752339.87000000011</v>
      </c>
      <c r="F178" s="71">
        <f t="shared" si="1"/>
        <v>81.012026391055315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246916</v>
      </c>
      <c r="E179" s="192">
        <v>277658.69000000006</v>
      </c>
      <c r="F179" s="71">
        <f t="shared" si="1"/>
        <v>112.45066743345917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452144.4</v>
      </c>
      <c r="E180" s="192">
        <v>290902.73</v>
      </c>
      <c r="F180" s="71">
        <f t="shared" si="1"/>
        <v>64.338456917745731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2520.0300000000002</v>
      </c>
      <c r="E181" s="79">
        <f t="shared" si="28"/>
        <v>3320.76</v>
      </c>
      <c r="F181" s="71">
        <f t="shared" si="1"/>
        <v>131.77462173069367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2520.0300000000002</v>
      </c>
      <c r="E184" s="192">
        <v>3320.76</v>
      </c>
      <c r="F184" s="71">
        <f t="shared" si="1"/>
        <v>131.77462173069367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30119.15</v>
      </c>
      <c r="E185" s="192">
        <v>4346.29</v>
      </c>
      <c r="F185" s="71">
        <f t="shared" si="1"/>
        <v>14.430320908790586</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2949.85</v>
      </c>
      <c r="E186" s="79">
        <f>SUM(E187:E193)</f>
        <v>8516.93</v>
      </c>
      <c r="F186" s="71">
        <f>IF(D186&gt;0,IF(E186/D186&gt;=100,"&gt;&gt;100",E186/D186*100),"-")</f>
        <v>288.7241724155466</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2949.85</v>
      </c>
      <c r="E189" s="192">
        <v>0</v>
      </c>
      <c r="F189" s="71">
        <f t="shared" si="29"/>
        <v>0</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8516.93</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18029.150000000001</v>
      </c>
      <c r="E194" s="192">
        <v>26344.25</v>
      </c>
      <c r="F194" s="71">
        <f t="shared" si="1"/>
        <v>146.12031071902999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5225</v>
      </c>
      <c r="E195" s="192">
        <v>500</v>
      </c>
      <c r="F195" s="71">
        <f t="shared" si="1"/>
        <v>9.5693779904306222</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170773.19</v>
      </c>
      <c r="E196" s="192">
        <v>140750.22</v>
      </c>
      <c r="F196" s="71">
        <f t="shared" si="1"/>
        <v>82.419389132451059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715002.74</v>
      </c>
      <c r="E197" s="79">
        <f>SUM(E198:E202)</f>
        <v>581279.36</v>
      </c>
      <c r="F197" s="71">
        <f t="shared" si="1"/>
        <v>81.297501041744255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34750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328">
        <v>615721.24</v>
      </c>
      <c r="E199" s="192">
        <v>469006.27</v>
      </c>
      <c r="F199" s="71">
        <f t="shared" ref="F199:F202" si="30">IF(D199&gt;0,IF(E199/D199&gt;=100,"&gt;&gt;100",E199/D199*100),"-")</f>
        <v>76.171851729526168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328">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328">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328">
        <v>99281.5</v>
      </c>
      <c r="E202" s="192">
        <v>77523.09</v>
      </c>
      <c r="F202" s="71">
        <f t="shared" si="30"/>
        <v>78.084124434058708</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815390.84</v>
      </c>
      <c r="E219" s="79">
        <f t="shared" si="34"/>
        <v>643729.6</v>
      </c>
      <c r="F219" s="71">
        <f t="shared" si="1"/>
        <v>78.947367130099238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815390.84</v>
      </c>
      <c r="E220" s="79">
        <f t="shared" si="35"/>
        <v>643729.6</v>
      </c>
      <c r="F220" s="71">
        <f t="shared" si="1"/>
        <v>78.947367130099238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815390.84</v>
      </c>
      <c r="E227" s="192">
        <v>643729.6</v>
      </c>
      <c r="F227" s="71">
        <f t="shared" si="1"/>
        <v>78.947367130099238</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36287.130000000005</v>
      </c>
      <c r="E247" s="192">
        <v>32720.32</v>
      </c>
      <c r="F247" s="71">
        <f>IF(D247&gt;0,IF(E247/D247&gt;=100,"&gt;&gt;100",E247/D247*100),"-")</f>
        <v>90.170592163116766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22120</v>
      </c>
      <c r="E248" s="79">
        <f t="shared" si="37"/>
        <v>27410</v>
      </c>
      <c r="F248" s="71">
        <f t="shared" si="1"/>
        <v>123.91500904159132</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22120</v>
      </c>
      <c r="E249" s="192">
        <v>27410</v>
      </c>
      <c r="F249" s="71">
        <f t="shared" si="1"/>
        <v>123.91500904159132</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33098624.040000007</v>
      </c>
      <c r="E251" s="79">
        <f>+E252+E255-E264+E274+E291</f>
        <v>35979790.329999998</v>
      </c>
      <c r="F251" s="71">
        <f t="shared" si="1"/>
        <v>108.70479173550561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31170126.350000001</v>
      </c>
      <c r="E252" s="79">
        <f>E253-E254</f>
        <v>32509874.800000001</v>
      </c>
      <c r="F252" s="71">
        <f t="shared" si="1"/>
        <v>104.29818100496729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31985517.190000001</v>
      </c>
      <c r="E253" s="192">
        <v>33153604.400000002</v>
      </c>
      <c r="F253" s="71">
        <f t="shared" si="1"/>
        <v>103.65192534815473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815390.84</v>
      </c>
      <c r="E254" s="192">
        <v>643729.6</v>
      </c>
      <c r="F254" s="71">
        <f t="shared" si="1"/>
        <v>78.947367130099238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1230696.67</v>
      </c>
      <c r="E255" s="79">
        <f>E256-E260</f>
        <v>2316627.59</v>
      </c>
      <c r="F255" s="71">
        <f t="shared" si="1"/>
        <v>188.2370893227492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3129935.82</v>
      </c>
      <c r="E256" s="79">
        <f>SUM(E257:E259)</f>
        <v>3940876.05</v>
      </c>
      <c r="F256" s="71">
        <f t="shared" si="1"/>
        <v>125.90916480836978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3129935.82</v>
      </c>
      <c r="E257" s="192">
        <v>3940876.05</v>
      </c>
      <c r="F257" s="71">
        <f t="shared" si="1"/>
        <v>125.90916480836978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1899239.15</v>
      </c>
      <c r="E260" s="79">
        <f>SUM(E261:E263)</f>
        <v>1624248.46</v>
      </c>
      <c r="F260" s="71">
        <f t="shared" si="1"/>
        <v>85.521007715115815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1681861.16</v>
      </c>
      <c r="E262" s="192">
        <v>1447314.93</v>
      </c>
      <c r="F262" s="71">
        <f t="shared" si="1"/>
        <v>86.054364321012088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217377.99</v>
      </c>
      <c r="E263" s="192">
        <v>176933.53</v>
      </c>
      <c r="F263" s="71">
        <f t="shared" si="1"/>
        <v>81.394408881966385</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695623.10000000009</v>
      </c>
      <c r="E274" s="79">
        <f>SUM(E275:E277)+SUM(E286:E290)</f>
        <v>1151814.33</v>
      </c>
      <c r="F274" s="71">
        <f t="shared" si="1"/>
        <v>165.58023015624408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319641.28000000003</v>
      </c>
      <c r="E275" s="192">
        <v>709327.59</v>
      </c>
      <c r="F275" s="71">
        <f t="shared" ref="F275:F290" si="39">IF(D275&gt;0,IF(E275/D275&gt;=100,"&gt;&gt;100",E275/D275*100),"-")</f>
        <v>221.91363706214662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79193.209999999992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54557.09</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24636.12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12636.11</v>
      </c>
      <c r="E286" s="192">
        <v>18176.64</v>
      </c>
      <c r="F286" s="71">
        <f t="shared" si="39"/>
        <v>143.84680095377453</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339958.91000000003</v>
      </c>
      <c r="E287" s="192">
        <v>317093.15000000002</v>
      </c>
      <c r="F287" s="71">
        <f t="shared" si="39"/>
        <v>93.273963609307955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3789.09</v>
      </c>
      <c r="E288" s="192">
        <v>3779.7099999999996</v>
      </c>
      <c r="F288" s="71">
        <f t="shared" si="39"/>
        <v>99.752447157496903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17614.75</v>
      </c>
      <c r="E289" s="192">
        <v>19301.07</v>
      </c>
      <c r="F289" s="71">
        <f t="shared" si="39"/>
        <v>109.57334052427652</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1982.96</v>
      </c>
      <c r="E290" s="192">
        <v>4942.96</v>
      </c>
      <c r="F290" s="71">
        <f t="shared" si="39"/>
        <v>249.27179569935851</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2177.92</v>
      </c>
      <c r="E291" s="79">
        <f>SUM(E292:E295)</f>
        <v>1473.61</v>
      </c>
      <c r="F291" s="71">
        <f t="shared" si="1"/>
        <v>67.661346605935933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2177.92</v>
      </c>
      <c r="E293" s="192">
        <v>1473.61</v>
      </c>
      <c r="F293" s="71">
        <f t="shared" ref="F293:F295" si="40">IF(D293&gt;0,IF(E293/D293&gt;=100,"&gt;&gt;100",E293/D293*100),"-")</f>
        <v>67.661346605935933</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9983280.8599999994</v>
      </c>
      <c r="E297" s="79">
        <f t="shared" si="42"/>
        <v>11649011.41</v>
      </c>
      <c r="F297" s="71">
        <f t="shared" si="1"/>
        <v>116.68520172235245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9983280.8599999994</v>
      </c>
      <c r="E298" s="193">
        <v>11649011.41</v>
      </c>
      <c r="F298" s="75">
        <f t="shared" si="1"/>
        <v>116.68520172235245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103250.02</v>
      </c>
      <c r="E300" s="192">
        <v>103250.02</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2118015.7000000002</v>
      </c>
      <c r="E302" s="192">
        <v>2407084.7899999996</v>
      </c>
      <c r="F302" s="71">
        <f t="shared" si="43"/>
        <v>113.64810893516982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451914.09</v>
      </c>
      <c r="E303" s="192">
        <v>484472.56999999995</v>
      </c>
      <c r="F303" s="71">
        <f t="shared" si="43"/>
        <v>107.2045728868511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75815.078000000009</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3973.41</v>
      </c>
      <c r="E305" s="192">
        <v>4149.88</v>
      </c>
      <c r="F305" s="71">
        <f t="shared" si="43"/>
        <v>104.4412733646918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1423.6</v>
      </c>
      <c r="E306" s="192">
        <v>692.92</v>
      </c>
      <c r="F306" s="71">
        <f t="shared" si="43"/>
        <v>48.673784771003092</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2663.5400000000004</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2556.4699999999998</v>
      </c>
      <c r="E308" s="192">
        <v>8981.7199999999993</v>
      </c>
      <c r="F308" s="71">
        <f t="shared" si="43"/>
        <v>351.33289262146633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286.33</v>
      </c>
      <c r="E309" s="192">
        <v>48870.13</v>
      </c>
      <c r="F309" s="71" t="str">
        <f t="shared" si="43"/>
        <v>&gt;&gt;100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134504.87</v>
      </c>
      <c r="E311" s="192">
        <v>136105.10999999999</v>
      </c>
      <c r="F311" s="71">
        <f t="shared" si="43"/>
        <v>101.18972643890143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54541.57</v>
      </c>
      <c r="E336" s="192">
        <v>93363.39</v>
      </c>
      <c r="F336" s="71">
        <f t="shared" si="43"/>
        <v>171.17840575546322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874135.2</v>
      </c>
      <c r="E337" s="192">
        <v>658976.48</v>
      </c>
      <c r="F337" s="71">
        <f t="shared" si="43"/>
        <v>75.386105032722625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80194.759999999995</v>
      </c>
      <c r="E338" s="192">
        <v>142490.00999999998</v>
      </c>
      <c r="F338" s="71">
        <f t="shared" si="43"/>
        <v>177.67995066011792</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634807.98</v>
      </c>
      <c r="E339" s="192">
        <v>438789.35000000003</v>
      </c>
      <c r="F339" s="71">
        <f t="shared" si="43"/>
        <v>69.121586971858804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815390.84</v>
      </c>
      <c r="E342" s="192">
        <v>0</v>
      </c>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643729.6</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38004.43</v>
      </c>
      <c r="E344" s="192">
        <v>28871.57</v>
      </c>
      <c r="F344" s="71">
        <f t="shared" si="43"/>
        <v>75.968959408153196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34309.760000000002</v>
      </c>
      <c r="E367" s="192">
        <v>29147</v>
      </c>
      <c r="F367" s="71">
        <f t="shared" si="44"/>
        <v>84.952503311011213</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1977.37</v>
      </c>
      <c r="E368" s="192">
        <v>3573.32</v>
      </c>
      <c r="F368" s="71">
        <f t="shared" si="44"/>
        <v>180.71074204625336</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9360241.4100000001</v>
      </c>
      <c r="E387" s="192">
        <v>10288237.48</v>
      </c>
      <c r="F387" s="71">
        <f t="shared" si="44"/>
        <v>109.91423222277767</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898051.05</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623039.44999999995</v>
      </c>
      <c r="E396" s="288">
        <v>462722.88</v>
      </c>
      <c r="F396" s="263">
        <f t="shared" si="44"/>
        <v>74.268632588193256</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31" sqref="E131: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1677789.3499999999</v>
      </c>
      <c r="E5" s="58">
        <f t="shared" si="0"/>
        <v>2086730.1400000004</v>
      </c>
      <c r="F5" s="59">
        <f t="shared" ref="F5:F141" si="1">IF(D5&gt;0,IF(E5/D5&gt;=100,"&gt;&gt;100",E5/D5*100),"-")</f>
        <v>124.37378625630211</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47461.89</v>
      </c>
      <c r="E6" s="60">
        <f t="shared" si="2"/>
        <v>77368.56</v>
      </c>
      <c r="F6" s="45">
        <f t="shared" si="1"/>
        <v>163.01196602158069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47461.89</v>
      </c>
      <c r="E7" s="194">
        <v>77368.56</v>
      </c>
      <c r="F7" s="45">
        <f t="shared" si="1"/>
        <v>163.01196602158069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1604421.88</v>
      </c>
      <c r="E13" s="60">
        <f t="shared" si="4"/>
        <v>1953321.7200000002</v>
      </c>
      <c r="F13" s="45">
        <f t="shared" si="1"/>
        <v>121.74614073450559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863775.23</v>
      </c>
      <c r="E14" s="194">
        <v>1083201.6000000001</v>
      </c>
      <c r="F14" s="45">
        <f t="shared" si="1"/>
        <v>125.40317925069466</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186697</v>
      </c>
      <c r="E15" s="194">
        <v>121811.85</v>
      </c>
      <c r="F15" s="45">
        <f t="shared" si="1"/>
        <v>65.24574578059638</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553949.65</v>
      </c>
      <c r="E16" s="194">
        <v>748308.27</v>
      </c>
      <c r="F16" s="45">
        <f t="shared" si="1"/>
        <v>135.08597216371561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25905.58</v>
      </c>
      <c r="E19" s="194">
        <v>56039.86</v>
      </c>
      <c r="F19" s="45">
        <f t="shared" si="1"/>
        <v>216.32351022443811</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125986.5</v>
      </c>
      <c r="E28" s="60">
        <f t="shared" si="6"/>
        <v>137066.79999999999</v>
      </c>
      <c r="F28" s="45">
        <f t="shared" si="1"/>
        <v>108.7948311922309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125986.5</v>
      </c>
      <c r="E30" s="194">
        <v>137066.79999999999</v>
      </c>
      <c r="F30" s="45">
        <f t="shared" si="1"/>
        <v>108.7948311922309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1144644.19</v>
      </c>
      <c r="E35" s="60">
        <f t="shared" si="7"/>
        <v>1774194.67</v>
      </c>
      <c r="F35" s="45">
        <f t="shared" si="1"/>
        <v>154.99966587870421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610814.59</v>
      </c>
      <c r="E54" s="60">
        <f t="shared" si="12"/>
        <v>662839.49</v>
      </c>
      <c r="F54" s="45">
        <f t="shared" si="1"/>
        <v>108.51729818699975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610814.59</v>
      </c>
      <c r="E55" s="194">
        <v>662839.49</v>
      </c>
      <c r="F55" s="45">
        <f t="shared" si="1"/>
        <v>108.51729818699975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258556.67</v>
      </c>
      <c r="E61" s="60">
        <f t="shared" si="13"/>
        <v>249686.54</v>
      </c>
      <c r="F61" s="45">
        <f t="shared" si="1"/>
        <v>96.569367172001392</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258556.67</v>
      </c>
      <c r="E64" s="194">
        <v>249686.54</v>
      </c>
      <c r="F64" s="45">
        <f t="shared" si="1"/>
        <v>96.569367172001392</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275272.93</v>
      </c>
      <c r="E74" s="194">
        <v>861668.64</v>
      </c>
      <c r="F74" s="45">
        <f t="shared" si="1"/>
        <v>313.02338373773262</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1105157.01</v>
      </c>
      <c r="E75" s="60">
        <f t="shared" si="15"/>
        <v>533014.12</v>
      </c>
      <c r="F75" s="45">
        <f t="shared" si="1"/>
        <v>48.229718960928459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948592.69</v>
      </c>
      <c r="E76" s="194">
        <v>321905.53999999998</v>
      </c>
      <c r="F76" s="45">
        <f t="shared" si="1"/>
        <v>33.935064374151985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74946.740000000005</v>
      </c>
      <c r="E77" s="194">
        <v>135831.07999999999</v>
      </c>
      <c r="F77" s="45">
        <f t="shared" si="1"/>
        <v>181.23680896594033</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81617.58</v>
      </c>
      <c r="E81" s="194">
        <v>75277.5</v>
      </c>
      <c r="F81" s="45">
        <f t="shared" si="1"/>
        <v>92.231967671670731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1094975.6399999999</v>
      </c>
      <c r="E82" s="60">
        <f t="shared" si="16"/>
        <v>1407473.28</v>
      </c>
      <c r="F82" s="45">
        <f t="shared" si="1"/>
        <v>128.53923216045246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69065.539999999994</v>
      </c>
      <c r="E83" s="194">
        <v>23494.880000000001</v>
      </c>
      <c r="F83" s="45">
        <f t="shared" si="1"/>
        <v>34.018238328405168</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104579.58</v>
      </c>
      <c r="E84" s="194">
        <v>118630.8</v>
      </c>
      <c r="F84" s="45">
        <f t="shared" si="1"/>
        <v>113.43591167606526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261174.2</v>
      </c>
      <c r="E86" s="194">
        <v>319775.53000000003</v>
      </c>
      <c r="F86" s="45">
        <f t="shared" si="1"/>
        <v>122.43764123715131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16954.490000000002</v>
      </c>
      <c r="E87" s="194">
        <v>49767.16</v>
      </c>
      <c r="F87" s="45">
        <f t="shared" si="1"/>
        <v>293.53380726875298</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643201.82999999996</v>
      </c>
      <c r="E88" s="194">
        <v>895804.91</v>
      </c>
      <c r="F88" s="45">
        <f t="shared" si="1"/>
        <v>139.27275517857279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98709.64</v>
      </c>
      <c r="E89" s="60">
        <f t="shared" si="17"/>
        <v>153126.58000000002</v>
      </c>
      <c r="F89" s="45">
        <f t="shared" si="1"/>
        <v>155.12829344732694</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54862.87</v>
      </c>
      <c r="E105" s="194">
        <v>107845.89</v>
      </c>
      <c r="F105" s="45">
        <f t="shared" si="1"/>
        <v>196.57354782934249</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43846.77</v>
      </c>
      <c r="E106" s="194">
        <v>45280.69</v>
      </c>
      <c r="F106" s="45">
        <f t="shared" si="1"/>
        <v>103.27029790335756</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1473068.8299999998</v>
      </c>
      <c r="E107" s="60">
        <f t="shared" si="21"/>
        <v>1814837.52</v>
      </c>
      <c r="F107" s="45">
        <f t="shared" si="1"/>
        <v>123.20113514315554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253752.43</v>
      </c>
      <c r="E108" s="194">
        <v>473695.82</v>
      </c>
      <c r="F108" s="45">
        <f t="shared" si="1"/>
        <v>186.67636798591448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1219316.3999999999</v>
      </c>
      <c r="E109" s="194">
        <v>1341141.7</v>
      </c>
      <c r="F109" s="45">
        <f t="shared" si="1"/>
        <v>109.99127871978102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2030322.23</v>
      </c>
      <c r="E114" s="60">
        <f t="shared" si="22"/>
        <v>2956732.98</v>
      </c>
      <c r="F114" s="45">
        <f t="shared" si="1"/>
        <v>145.62875470264638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1978322.23</v>
      </c>
      <c r="E115" s="60">
        <f t="shared" si="23"/>
        <v>2885912.98</v>
      </c>
      <c r="F115" s="45">
        <f t="shared" si="1"/>
        <v>145.87679075920812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1914305.27</v>
      </c>
      <c r="E116" s="194">
        <v>2757874.28</v>
      </c>
      <c r="F116" s="45">
        <f t="shared" si="1"/>
        <v>144.0665876660309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64016.959999999999</v>
      </c>
      <c r="E117" s="194">
        <v>128038.7</v>
      </c>
      <c r="F117" s="45">
        <f t="shared" si="1"/>
        <v>200.00746677130562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7180</v>
      </c>
      <c r="E118" s="60">
        <f t="shared" si="24"/>
        <v>8000</v>
      </c>
      <c r="F118" s="45">
        <f t="shared" si="1"/>
        <v>111.42061281337048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7180</v>
      </c>
      <c r="E119" s="194">
        <v>8000</v>
      </c>
      <c r="F119" s="45">
        <f t="shared" si="1"/>
        <v>111.42061281337048</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44820</v>
      </c>
      <c r="E125" s="194">
        <v>62820</v>
      </c>
      <c r="F125" s="45">
        <f t="shared" si="1"/>
        <v>140.16064257028114</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286356.68</v>
      </c>
      <c r="E129" s="60">
        <f t="shared" si="26"/>
        <v>542098.81999999995</v>
      </c>
      <c r="F129" s="45">
        <f t="shared" si="1"/>
        <v>189.30894854626752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227409.07</v>
      </c>
      <c r="E138" s="194">
        <v>444595.6</v>
      </c>
      <c r="F138" s="45">
        <f t="shared" si="1"/>
        <v>195.50477911896829</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58947.61</v>
      </c>
      <c r="E140" s="194">
        <v>97503.22</v>
      </c>
      <c r="F140" s="45">
        <f t="shared" si="1"/>
        <v>165.40657034271618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9037010.0699999984</v>
      </c>
      <c r="E141" s="81">
        <f t="shared" si="28"/>
        <v>11405274.910000002</v>
      </c>
      <c r="F141" s="61">
        <f t="shared" si="1"/>
        <v>126.20628749614752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31" sqref="E3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236.5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236.5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236.5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11.56</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224.94</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3" zoomScaleNormal="100" workbookViewId="0">
      <selection activeCell="D105" sqref="D105: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2538328.7100000004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12188556.48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9181354.2100000009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3056830.3500000006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3463187.94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39922.57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211430.18</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249862.06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575548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353713.98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1230859.1300000001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2430581.7199999997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576620.55000000005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12716816.040000001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9400654.370000001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3026423.65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3624085.65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39121.839999999997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237203.04</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244294.98</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567232.9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358438.98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1303853.33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2564313.0699999998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171661.24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171661.24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580187.36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2010069.1500000004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228996.11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86514.06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68432.13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64773.88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640.08000000000004</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315.60000000000002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2702.57</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11374.14</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11108.64</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265.5</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66.2</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66.2</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4911.59</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4911.59</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930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930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800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800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142482.04999999999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142482.04999999999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1781073.0400000003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190.66999999999825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665643.1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438789.35000000003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643729.6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32720.32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31018</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1</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Provjera</v>
      </c>
      <c r="C16" s="136" t="s">
        <v>3328</v>
      </c>
      <c r="D16" s="95"/>
      <c r="E16" s="51">
        <f>MAX(G16:K16)</f>
        <v>0</v>
      </c>
      <c r="F16" s="51">
        <f>MAX(L16:O16)</f>
        <v>1</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1</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Dumičić</cp:lastModifiedBy>
  <cp:lastPrinted>2025-11-26T12:43:51Z</cp:lastPrinted>
  <dcterms:created xsi:type="dcterms:W3CDTF">2022-04-01T05:14:30Z</dcterms:created>
  <dcterms:modified xsi:type="dcterms:W3CDTF">2026-02-17T13:46:36Z</dcterms:modified>
</cp:coreProperties>
</file>